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40" windowHeight="11535"/>
  </bookViews>
  <sheets>
    <sheet name="Sheet1 (1)" sheetId="2" r:id="rId1"/>
  </sheets>
  <definedNames>
    <definedName name="_xlnm._FilterDatabase" localSheetId="0" hidden="1">'Sheet1 (1)'!$A$4:$O$25</definedName>
  </definedNames>
  <calcPr calcId="144525"/>
</workbook>
</file>

<file path=xl/sharedStrings.xml><?xml version="1.0" encoding="utf-8"?>
<sst xmlns="http://schemas.openxmlformats.org/spreadsheetml/2006/main" count="140" uniqueCount="81">
  <si>
    <t>2025年花溪区发放就业见习补贴公示（第五批）</t>
  </si>
  <si>
    <t>单位：花溪区就业局</t>
  </si>
  <si>
    <t>序号</t>
  </si>
  <si>
    <t>单位</t>
  </si>
  <si>
    <t>身份类别</t>
  </si>
  <si>
    <t>姓名</t>
  </si>
  <si>
    <t>性别</t>
  </si>
  <si>
    <t>身份证号码</t>
  </si>
  <si>
    <t>年龄</t>
  </si>
  <si>
    <t>见习起止时间</t>
  </si>
  <si>
    <t>申请补贴起止时间</t>
  </si>
  <si>
    <t>补贴月数（个）</t>
  </si>
  <si>
    <t>生活补贴申请金额（1134元/月）</t>
  </si>
  <si>
    <t>商业保险申请金额（元）</t>
  </si>
  <si>
    <t>留用奖励
(元）</t>
  </si>
  <si>
    <t>共计
（元）</t>
  </si>
  <si>
    <t>备注</t>
  </si>
  <si>
    <t>贵州星长征教育科技有限公司</t>
  </si>
  <si>
    <t>离校2年内高校毕业生</t>
  </si>
  <si>
    <t>秦留香</t>
  </si>
  <si>
    <t>女</t>
  </si>
  <si>
    <t>522633*********447</t>
  </si>
  <si>
    <t>20240715-20250714</t>
  </si>
  <si>
    <t>16-24岁失业青年</t>
  </si>
  <si>
    <t>翟琼</t>
  </si>
  <si>
    <t>522401*********129</t>
  </si>
  <si>
    <t>20240701-20250630</t>
  </si>
  <si>
    <t>20240701-20250331
20250601-20250630</t>
  </si>
  <si>
    <t>累积未覆盖保险期54天，扣除两个月的见习补贴及保费。</t>
  </si>
  <si>
    <t>张宇雪</t>
  </si>
  <si>
    <t>520111*********426</t>
  </si>
  <si>
    <t>20240702-20250701</t>
  </si>
  <si>
    <t>20240702-20250401
20250602-20250701</t>
  </si>
  <si>
    <t>累积未覆盖保险期53天，扣除两个月的见习补贴及保费。</t>
  </si>
  <si>
    <t>杨小悦</t>
  </si>
  <si>
    <t>522121*********420</t>
  </si>
  <si>
    <t>安永凤</t>
  </si>
  <si>
    <t>522322*********44X</t>
  </si>
  <si>
    <t>陈双云</t>
  </si>
  <si>
    <t>522730*********323</t>
  </si>
  <si>
    <t>20240702-20250401</t>
  </si>
  <si>
    <t>累积未覆盖保险期30天，扣除1个月的见习补贴。</t>
  </si>
  <si>
    <t>陈娜</t>
  </si>
  <si>
    <t>522121*********221</t>
  </si>
  <si>
    <t>黄雨</t>
  </si>
  <si>
    <t>522425*********349</t>
  </si>
  <si>
    <t>谢静静</t>
  </si>
  <si>
    <t>522425*********927</t>
  </si>
  <si>
    <t>余娟</t>
  </si>
  <si>
    <t>522401*********864</t>
  </si>
  <si>
    <t>黄垚</t>
  </si>
  <si>
    <t>男</t>
  </si>
  <si>
    <t>520112*********919</t>
  </si>
  <si>
    <t>吉章阳</t>
  </si>
  <si>
    <t>520181*********118</t>
  </si>
  <si>
    <t>董宇航</t>
  </si>
  <si>
    <t>522423*********058</t>
  </si>
  <si>
    <t>尹燕东</t>
  </si>
  <si>
    <t>520402*********815</t>
  </si>
  <si>
    <t>20240702-20250407</t>
  </si>
  <si>
    <t>郭晗</t>
  </si>
  <si>
    <t>430523*********012</t>
  </si>
  <si>
    <t>20240321-20250320</t>
  </si>
  <si>
    <t>20240421-20250320</t>
  </si>
  <si>
    <t>累积未覆盖保险期19天，扣除1个月的见习补贴及保费.</t>
  </si>
  <si>
    <t>龙利丰</t>
  </si>
  <si>
    <t>522422*********619</t>
  </si>
  <si>
    <t>20240311-20250310</t>
  </si>
  <si>
    <t>20240411-20250310</t>
  </si>
  <si>
    <t>累积未覆盖保险期23天，扣除1个月的见习补贴及保费.</t>
  </si>
  <si>
    <t>杨欢</t>
  </si>
  <si>
    <t>522425*********116</t>
  </si>
  <si>
    <t>20240325-20250324</t>
  </si>
  <si>
    <t>2024年3月生活补助为1762元，按其60%补贴。</t>
  </si>
  <si>
    <t>李忠美</t>
  </si>
  <si>
    <t>520111*********427</t>
  </si>
  <si>
    <t>周家敏</t>
  </si>
  <si>
    <t>522226*********426</t>
  </si>
  <si>
    <t>20240326-20250325</t>
  </si>
  <si>
    <t>合计</t>
  </si>
  <si>
    <t xml:space="preserve">注 ：1.按照《省人力资源社会保障厅 省发展改革委等九部门关于印发&lt;贵州省就业见习管理暂行办法&gt;的通知》（黔人社通〔2020〕142 号）文件精神，见习期间由见习基地（单位）提供见习生活补助费，见习生活补助费每人每月不低于当地最低工资标准，见习基地（单位）应统一为见习人员办理人身意外伤害和住院医疗商业保险。 实行见习生活补助和人身意外伤害和伤残医疗商业保险补贴制度，生活补助费补贴的标准为当地最低工资标准的60%（1890元X60%=1134元），2025年2月起为2130X60%=1278元，对见习期满留用率达50%及以上的见习单位，适当提高补贴标准，按最低工资标准的80%进行补贴。人身意外伤害和伤残医疗商业保险补贴标准为每人300元（高于300元按每人300元补贴，低于300元据实补贴）。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</si>
</sst>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等线"/>
      <charset val="134"/>
    </font>
    <font>
      <b/>
      <sz val="12"/>
      <name val="宋体"/>
      <charset val="134"/>
      <scheme val="minor"/>
    </font>
    <font>
      <b/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等线"/>
      <charset val="134"/>
    </font>
    <font>
      <sz val="9"/>
      <color rgb="FF404040"/>
      <name val="宋体"/>
      <charset val="134"/>
    </font>
    <font>
      <sz val="10"/>
      <color rgb="FF404040"/>
      <name val="宋体"/>
      <charset val="134"/>
    </font>
    <font>
      <sz val="10"/>
      <color rgb="FF404040"/>
      <name val="Arial"/>
      <charset val="134"/>
    </font>
    <font>
      <sz val="9"/>
      <color theme="1"/>
      <name val="等线"/>
      <charset val="134"/>
    </font>
    <font>
      <sz val="16"/>
      <color theme="1"/>
      <name val="等线"/>
      <charset val="134"/>
    </font>
    <font>
      <sz val="9"/>
      <color theme="1"/>
      <name val="仿宋"/>
      <charset val="134"/>
    </font>
    <font>
      <sz val="8"/>
      <color theme="1"/>
      <name val="宋体"/>
      <charset val="134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13" applyNumberFormat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9" fillId="12" borderId="14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4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 wrapText="1"/>
    </xf>
    <xf numFmtId="49" fontId="2" fillId="0" borderId="0" xfId="49" applyNumberFormat="1" applyFont="1" applyFill="1" applyAlignment="1">
      <alignment horizontal="center" vertical="center" wrapText="1"/>
    </xf>
    <xf numFmtId="49" fontId="3" fillId="0" borderId="0" xfId="49" applyNumberFormat="1" applyFont="1" applyFill="1" applyAlignment="1">
      <alignment horizontal="left" vertical="center" wrapText="1"/>
    </xf>
    <xf numFmtId="49" fontId="3" fillId="0" borderId="0" xfId="49" applyNumberFormat="1" applyFont="1" applyFill="1" applyAlignment="1">
      <alignment horizontal="center" vertical="center" wrapText="1"/>
    </xf>
    <xf numFmtId="49" fontId="4" fillId="0" borderId="0" xfId="49" applyNumberFormat="1" applyFont="1" applyFill="1" applyAlignment="1">
      <alignment horizontal="center" vertical="center" wrapText="1"/>
    </xf>
    <xf numFmtId="49" fontId="5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49" applyNumberFormat="1" applyFont="1" applyFill="1" applyAlignment="1">
      <alignment horizontal="center" vertical="center" wrapText="1"/>
    </xf>
    <xf numFmtId="176" fontId="2" fillId="0" borderId="0" xfId="49" applyNumberFormat="1" applyFont="1" applyFill="1" applyAlignment="1">
      <alignment horizontal="center" vertical="center" wrapText="1"/>
    </xf>
    <xf numFmtId="0" fontId="4" fillId="0" borderId="0" xfId="49" applyNumberFormat="1" applyFont="1" applyFill="1" applyAlignment="1">
      <alignment horizontal="center" vertical="center" wrapText="1"/>
    </xf>
    <xf numFmtId="176" fontId="4" fillId="0" borderId="0" xfId="49" applyNumberFormat="1" applyFont="1" applyFill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>
      <alignment horizontal="justify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zoomScaleSheetLayoutView="70" workbookViewId="0">
      <pane ySplit="4" topLeftCell="A5" activePane="bottomLeft" state="frozen"/>
      <selection/>
      <selection pane="bottomLeft" activeCell="H11" sqref="H11"/>
    </sheetView>
  </sheetViews>
  <sheetFormatPr defaultColWidth="9" defaultRowHeight="13.5"/>
  <cols>
    <col min="1" max="1" width="4.625" style="3" customWidth="1"/>
    <col min="2" max="2" width="5.875" style="3" customWidth="1"/>
    <col min="3" max="3" width="16.25" style="4" customWidth="1"/>
    <col min="4" max="4" width="6.25" style="4" customWidth="1"/>
    <col min="5" max="5" width="3.875" style="4" customWidth="1"/>
    <col min="6" max="6" width="17.875" style="3" customWidth="1"/>
    <col min="7" max="7" width="3.875" style="4" customWidth="1"/>
    <col min="8" max="8" width="17.75" style="3" customWidth="1"/>
    <col min="9" max="9" width="18.125" style="3" customWidth="1"/>
    <col min="10" max="10" width="7.125" style="4" customWidth="1"/>
    <col min="11" max="11" width="13.625" style="4" customWidth="1"/>
    <col min="12" max="12" width="8.75" style="5" customWidth="1"/>
    <col min="13" max="13" width="7.125" style="4" customWidth="1"/>
    <col min="14" max="14" width="10.125" style="6" customWidth="1"/>
    <col min="15" max="15" width="12.25" style="4" customWidth="1"/>
    <col min="16" max="16384" width="9" style="3"/>
  </cols>
  <sheetData>
    <row r="1" ht="12.75" customHeight="1"/>
    <row r="2" ht="35.25" customHeight="1" spans="1:1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25"/>
      <c r="M2" s="7"/>
      <c r="N2" s="26"/>
      <c r="O2" s="7"/>
    </row>
    <row r="3" ht="21" customHeight="1" spans="1:15">
      <c r="A3" s="8" t="s">
        <v>1</v>
      </c>
      <c r="B3" s="8"/>
      <c r="C3" s="9"/>
      <c r="D3" s="9"/>
      <c r="E3" s="9"/>
      <c r="F3" s="8"/>
      <c r="G3" s="10"/>
      <c r="H3" s="10"/>
      <c r="I3" s="10"/>
      <c r="J3" s="10"/>
      <c r="K3" s="10"/>
      <c r="L3" s="27"/>
      <c r="M3" s="10"/>
      <c r="N3" s="28"/>
      <c r="O3" s="10"/>
    </row>
    <row r="4" ht="48.75" customHeight="1" spans="1:15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29" t="s">
        <v>13</v>
      </c>
      <c r="M4" s="11" t="s">
        <v>14</v>
      </c>
      <c r="N4" s="30" t="s">
        <v>15</v>
      </c>
      <c r="O4" s="11" t="s">
        <v>16</v>
      </c>
    </row>
    <row r="5" s="1" customFormat="1" ht="36" customHeight="1" spans="1:15">
      <c r="A5" s="12">
        <v>1</v>
      </c>
      <c r="B5" s="13" t="s">
        <v>17</v>
      </c>
      <c r="C5" s="14" t="s">
        <v>18</v>
      </c>
      <c r="D5" s="15" t="s">
        <v>19</v>
      </c>
      <c r="E5" s="16" t="s">
        <v>20</v>
      </c>
      <c r="F5" s="17" t="s">
        <v>21</v>
      </c>
      <c r="G5" s="16">
        <v>24</v>
      </c>
      <c r="H5" s="12" t="s">
        <v>22</v>
      </c>
      <c r="I5" s="12" t="s">
        <v>22</v>
      </c>
      <c r="J5" s="16">
        <v>12</v>
      </c>
      <c r="K5" s="31">
        <f>1134*7+1278*5</f>
        <v>14328</v>
      </c>
      <c r="L5" s="32">
        <v>0</v>
      </c>
      <c r="M5" s="12">
        <v>1000</v>
      </c>
      <c r="N5" s="31">
        <v>15328</v>
      </c>
      <c r="O5" s="33"/>
    </row>
    <row r="6" s="1" customFormat="1" ht="57" customHeight="1" spans="1:15">
      <c r="A6" s="12">
        <v>2</v>
      </c>
      <c r="B6" s="13"/>
      <c r="C6" s="14" t="s">
        <v>23</v>
      </c>
      <c r="D6" s="18" t="s">
        <v>24</v>
      </c>
      <c r="E6" s="12" t="s">
        <v>20</v>
      </c>
      <c r="F6" s="19" t="s">
        <v>25</v>
      </c>
      <c r="G6" s="12">
        <v>23</v>
      </c>
      <c r="H6" s="12" t="s">
        <v>26</v>
      </c>
      <c r="I6" s="12" t="s">
        <v>27</v>
      </c>
      <c r="J6" s="16">
        <v>10</v>
      </c>
      <c r="K6" s="31">
        <f>1134*7+1278*3</f>
        <v>11772</v>
      </c>
      <c r="L6" s="32">
        <v>200</v>
      </c>
      <c r="M6" s="12">
        <v>0</v>
      </c>
      <c r="N6" s="31">
        <v>11972</v>
      </c>
      <c r="O6" s="34" t="s">
        <v>28</v>
      </c>
    </row>
    <row r="7" s="1" customFormat="1" ht="41" customHeight="1" spans="1:15">
      <c r="A7" s="12">
        <v>3</v>
      </c>
      <c r="B7" s="13"/>
      <c r="C7" s="14" t="s">
        <v>18</v>
      </c>
      <c r="D7" s="18" t="s">
        <v>29</v>
      </c>
      <c r="E7" s="12" t="s">
        <v>20</v>
      </c>
      <c r="F7" s="19" t="s">
        <v>30</v>
      </c>
      <c r="G7" s="12">
        <v>21</v>
      </c>
      <c r="H7" s="12" t="s">
        <v>31</v>
      </c>
      <c r="I7" s="12" t="s">
        <v>32</v>
      </c>
      <c r="J7" s="16">
        <v>10</v>
      </c>
      <c r="K7" s="31">
        <f>1134*7+1278*3</f>
        <v>11772</v>
      </c>
      <c r="L7" s="32">
        <v>200</v>
      </c>
      <c r="M7" s="12">
        <v>0</v>
      </c>
      <c r="N7" s="31">
        <v>11972</v>
      </c>
      <c r="O7" s="35" t="s">
        <v>33</v>
      </c>
    </row>
    <row r="8" s="1" customFormat="1" ht="38" customHeight="1" spans="1:15">
      <c r="A8" s="12">
        <v>4</v>
      </c>
      <c r="B8" s="13"/>
      <c r="C8" s="14" t="s">
        <v>18</v>
      </c>
      <c r="D8" s="18" t="s">
        <v>34</v>
      </c>
      <c r="E8" s="12" t="s">
        <v>20</v>
      </c>
      <c r="F8" s="19" t="s">
        <v>35</v>
      </c>
      <c r="G8" s="12">
        <v>23</v>
      </c>
      <c r="H8" s="12" t="s">
        <v>31</v>
      </c>
      <c r="I8" s="12" t="s">
        <v>32</v>
      </c>
      <c r="J8" s="16">
        <v>10</v>
      </c>
      <c r="K8" s="31">
        <f>1134*7+1278*3</f>
        <v>11772</v>
      </c>
      <c r="L8" s="32">
        <v>200</v>
      </c>
      <c r="M8" s="12">
        <v>0</v>
      </c>
      <c r="N8" s="31">
        <v>11972</v>
      </c>
      <c r="O8" s="36"/>
    </row>
    <row r="9" s="1" customFormat="1" ht="38" customHeight="1" spans="1:15">
      <c r="A9" s="12">
        <v>5</v>
      </c>
      <c r="B9" s="13"/>
      <c r="C9" s="14" t="s">
        <v>18</v>
      </c>
      <c r="D9" s="18" t="s">
        <v>36</v>
      </c>
      <c r="E9" s="12" t="s">
        <v>20</v>
      </c>
      <c r="F9" s="19" t="s">
        <v>37</v>
      </c>
      <c r="G9" s="12">
        <v>23</v>
      </c>
      <c r="H9" s="12" t="s">
        <v>31</v>
      </c>
      <c r="I9" s="12" t="s">
        <v>32</v>
      </c>
      <c r="J9" s="16">
        <v>10</v>
      </c>
      <c r="K9" s="31">
        <f>1134*7+1278*3</f>
        <v>11772</v>
      </c>
      <c r="L9" s="32">
        <v>200</v>
      </c>
      <c r="M9" s="12">
        <v>0</v>
      </c>
      <c r="N9" s="31">
        <v>11972</v>
      </c>
      <c r="O9" s="37"/>
    </row>
    <row r="10" s="1" customFormat="1" ht="51" customHeight="1" spans="1:15">
      <c r="A10" s="12">
        <v>6</v>
      </c>
      <c r="B10" s="13"/>
      <c r="C10" s="14" t="s">
        <v>18</v>
      </c>
      <c r="D10" s="18" t="s">
        <v>38</v>
      </c>
      <c r="E10" s="12" t="s">
        <v>20</v>
      </c>
      <c r="F10" s="19" t="s">
        <v>39</v>
      </c>
      <c r="G10" s="12">
        <v>23</v>
      </c>
      <c r="H10" s="12" t="s">
        <v>31</v>
      </c>
      <c r="I10" s="12" t="s">
        <v>40</v>
      </c>
      <c r="J10" s="16">
        <v>9</v>
      </c>
      <c r="K10" s="31">
        <f>1134*7+1278*2</f>
        <v>10494</v>
      </c>
      <c r="L10" s="32">
        <v>0</v>
      </c>
      <c r="M10" s="12">
        <v>0</v>
      </c>
      <c r="N10" s="31">
        <v>10494</v>
      </c>
      <c r="O10" s="34" t="s">
        <v>41</v>
      </c>
    </row>
    <row r="11" s="1" customFormat="1" ht="20" customHeight="1" spans="1:15">
      <c r="A11" s="12">
        <v>7</v>
      </c>
      <c r="B11" s="13"/>
      <c r="C11" s="14" t="s">
        <v>18</v>
      </c>
      <c r="D11" s="18" t="s">
        <v>42</v>
      </c>
      <c r="E11" s="12" t="s">
        <v>20</v>
      </c>
      <c r="F11" s="19" t="s">
        <v>43</v>
      </c>
      <c r="G11" s="12">
        <v>22</v>
      </c>
      <c r="H11" s="12" t="s">
        <v>31</v>
      </c>
      <c r="I11" s="12" t="s">
        <v>31</v>
      </c>
      <c r="J11" s="16">
        <v>12</v>
      </c>
      <c r="K11" s="31">
        <f t="shared" ref="K11:K17" si="0">1134*7+1278*5</f>
        <v>14328</v>
      </c>
      <c r="L11" s="32">
        <v>250</v>
      </c>
      <c r="M11" s="12">
        <v>0</v>
      </c>
      <c r="N11" s="31">
        <v>14578</v>
      </c>
      <c r="O11" s="38"/>
    </row>
    <row r="12" s="1" customFormat="1" ht="37" customHeight="1" spans="1:15">
      <c r="A12" s="12">
        <v>8</v>
      </c>
      <c r="B12" s="13"/>
      <c r="C12" s="14" t="s">
        <v>18</v>
      </c>
      <c r="D12" s="18" t="s">
        <v>44</v>
      </c>
      <c r="E12" s="12" t="s">
        <v>20</v>
      </c>
      <c r="F12" s="19" t="s">
        <v>45</v>
      </c>
      <c r="G12" s="12">
        <v>25</v>
      </c>
      <c r="H12" s="12" t="s">
        <v>31</v>
      </c>
      <c r="I12" s="12" t="s">
        <v>31</v>
      </c>
      <c r="J12" s="16">
        <v>12</v>
      </c>
      <c r="K12" s="31">
        <f t="shared" si="0"/>
        <v>14328</v>
      </c>
      <c r="L12" s="32">
        <v>250</v>
      </c>
      <c r="M12" s="12">
        <v>0</v>
      </c>
      <c r="N12" s="31">
        <v>14578</v>
      </c>
      <c r="O12" s="38"/>
    </row>
    <row r="13" s="1" customFormat="1" ht="20" customHeight="1" spans="1:15">
      <c r="A13" s="12">
        <v>9</v>
      </c>
      <c r="B13" s="13"/>
      <c r="C13" s="14" t="s">
        <v>18</v>
      </c>
      <c r="D13" s="18" t="s">
        <v>46</v>
      </c>
      <c r="E13" s="12" t="s">
        <v>20</v>
      </c>
      <c r="F13" s="19" t="s">
        <v>47</v>
      </c>
      <c r="G13" s="12">
        <v>23</v>
      </c>
      <c r="H13" s="12" t="s">
        <v>31</v>
      </c>
      <c r="I13" s="12" t="s">
        <v>31</v>
      </c>
      <c r="J13" s="16">
        <v>12</v>
      </c>
      <c r="K13" s="31">
        <f t="shared" si="0"/>
        <v>14328</v>
      </c>
      <c r="L13" s="32">
        <v>250</v>
      </c>
      <c r="M13" s="12">
        <v>0</v>
      </c>
      <c r="N13" s="31">
        <v>14578</v>
      </c>
      <c r="O13" s="38"/>
    </row>
    <row r="14" s="1" customFormat="1" ht="35" customHeight="1" spans="1:15">
      <c r="A14" s="12">
        <v>10</v>
      </c>
      <c r="B14" s="13"/>
      <c r="C14" s="14" t="s">
        <v>18</v>
      </c>
      <c r="D14" s="18" t="s">
        <v>48</v>
      </c>
      <c r="E14" s="12" t="s">
        <v>20</v>
      </c>
      <c r="F14" s="19" t="s">
        <v>49</v>
      </c>
      <c r="G14" s="12">
        <v>24</v>
      </c>
      <c r="H14" s="12" t="s">
        <v>31</v>
      </c>
      <c r="I14" s="12" t="s">
        <v>31</v>
      </c>
      <c r="J14" s="16">
        <v>12</v>
      </c>
      <c r="K14" s="31">
        <f t="shared" si="0"/>
        <v>14328</v>
      </c>
      <c r="L14" s="32">
        <v>250</v>
      </c>
      <c r="M14" s="12">
        <v>0</v>
      </c>
      <c r="N14" s="31">
        <v>14578</v>
      </c>
      <c r="O14" s="38"/>
    </row>
    <row r="15" s="1" customFormat="1" ht="20" customHeight="1" spans="1:15">
      <c r="A15" s="12">
        <v>11</v>
      </c>
      <c r="B15" s="13"/>
      <c r="C15" s="14" t="s">
        <v>18</v>
      </c>
      <c r="D15" s="18" t="s">
        <v>50</v>
      </c>
      <c r="E15" s="12" t="s">
        <v>51</v>
      </c>
      <c r="F15" s="19" t="s">
        <v>52</v>
      </c>
      <c r="G15" s="12">
        <v>21</v>
      </c>
      <c r="H15" s="12" t="s">
        <v>31</v>
      </c>
      <c r="I15" s="12" t="s">
        <v>31</v>
      </c>
      <c r="J15" s="16">
        <v>12</v>
      </c>
      <c r="K15" s="31">
        <f t="shared" si="0"/>
        <v>14328</v>
      </c>
      <c r="L15" s="32">
        <v>180</v>
      </c>
      <c r="M15" s="12">
        <v>0</v>
      </c>
      <c r="N15" s="31">
        <v>14508</v>
      </c>
      <c r="O15" s="38"/>
    </row>
    <row r="16" s="1" customFormat="1" ht="20" customHeight="1" spans="1:15">
      <c r="A16" s="12">
        <v>12</v>
      </c>
      <c r="B16" s="13"/>
      <c r="C16" s="14" t="s">
        <v>18</v>
      </c>
      <c r="D16" s="18" t="s">
        <v>53</v>
      </c>
      <c r="E16" s="12" t="s">
        <v>51</v>
      </c>
      <c r="F16" s="19" t="s">
        <v>54</v>
      </c>
      <c r="G16" s="12">
        <v>21</v>
      </c>
      <c r="H16" s="12" t="s">
        <v>31</v>
      </c>
      <c r="I16" s="12" t="s">
        <v>31</v>
      </c>
      <c r="J16" s="16">
        <v>12</v>
      </c>
      <c r="K16" s="31">
        <f t="shared" si="0"/>
        <v>14328</v>
      </c>
      <c r="L16" s="32">
        <v>180</v>
      </c>
      <c r="M16" s="12">
        <v>0</v>
      </c>
      <c r="N16" s="31">
        <v>14508</v>
      </c>
      <c r="O16" s="38"/>
    </row>
    <row r="17" s="1" customFormat="1" ht="20" customHeight="1" spans="1:15">
      <c r="A17" s="12">
        <v>13</v>
      </c>
      <c r="B17" s="13"/>
      <c r="C17" s="14" t="s">
        <v>18</v>
      </c>
      <c r="D17" s="18" t="s">
        <v>55</v>
      </c>
      <c r="E17" s="12" t="s">
        <v>51</v>
      </c>
      <c r="F17" s="19" t="s">
        <v>56</v>
      </c>
      <c r="G17" s="12">
        <v>23</v>
      </c>
      <c r="H17" s="12" t="s">
        <v>31</v>
      </c>
      <c r="I17" s="12" t="s">
        <v>31</v>
      </c>
      <c r="J17" s="16">
        <v>12</v>
      </c>
      <c r="K17" s="31">
        <f t="shared" si="0"/>
        <v>14328</v>
      </c>
      <c r="L17" s="32">
        <v>180</v>
      </c>
      <c r="M17" s="12">
        <v>0</v>
      </c>
      <c r="N17" s="31">
        <v>14508</v>
      </c>
      <c r="O17" s="38"/>
    </row>
    <row r="18" s="1" customFormat="1" ht="39" customHeight="1" spans="1:15">
      <c r="A18" s="12">
        <v>14</v>
      </c>
      <c r="B18" s="13"/>
      <c r="C18" s="14" t="s">
        <v>18</v>
      </c>
      <c r="D18" s="18" t="s">
        <v>57</v>
      </c>
      <c r="E18" s="12" t="s">
        <v>51</v>
      </c>
      <c r="F18" s="19" t="s">
        <v>58</v>
      </c>
      <c r="G18" s="12">
        <v>21</v>
      </c>
      <c r="H18" s="12" t="s">
        <v>31</v>
      </c>
      <c r="I18" s="12" t="s">
        <v>59</v>
      </c>
      <c r="J18" s="12">
        <v>9</v>
      </c>
      <c r="K18" s="31">
        <f>1134*7+1278*2</f>
        <v>10494</v>
      </c>
      <c r="L18" s="32">
        <v>0</v>
      </c>
      <c r="M18" s="12">
        <v>0</v>
      </c>
      <c r="N18" s="31">
        <v>10494</v>
      </c>
      <c r="O18" s="38"/>
    </row>
    <row r="19" s="1" customFormat="1" ht="45" customHeight="1" spans="1:15">
      <c r="A19" s="12">
        <v>15</v>
      </c>
      <c r="B19" s="13"/>
      <c r="C19" s="14" t="s">
        <v>18</v>
      </c>
      <c r="D19" s="18" t="s">
        <v>60</v>
      </c>
      <c r="E19" s="12" t="s">
        <v>51</v>
      </c>
      <c r="F19" s="19" t="s">
        <v>61</v>
      </c>
      <c r="G19" s="12">
        <v>22</v>
      </c>
      <c r="H19" s="12" t="s">
        <v>62</v>
      </c>
      <c r="I19" s="12" t="s">
        <v>63</v>
      </c>
      <c r="J19" s="12">
        <v>11</v>
      </c>
      <c r="K19" s="31">
        <f>10*1134+1278</f>
        <v>12618</v>
      </c>
      <c r="L19" s="32">
        <v>229.17</v>
      </c>
      <c r="M19" s="12">
        <v>1000</v>
      </c>
      <c r="N19" s="31">
        <v>13847.17</v>
      </c>
      <c r="O19" s="38" t="s">
        <v>64</v>
      </c>
    </row>
    <row r="20" s="1" customFormat="1" ht="45" customHeight="1" spans="1:15">
      <c r="A20" s="12">
        <v>16</v>
      </c>
      <c r="B20" s="13"/>
      <c r="C20" s="14" t="s">
        <v>18</v>
      </c>
      <c r="D20" s="18" t="s">
        <v>65</v>
      </c>
      <c r="E20" s="12" t="s">
        <v>51</v>
      </c>
      <c r="F20" s="19" t="s">
        <v>66</v>
      </c>
      <c r="G20" s="12">
        <v>22</v>
      </c>
      <c r="H20" s="12" t="s">
        <v>67</v>
      </c>
      <c r="I20" s="12" t="s">
        <v>68</v>
      </c>
      <c r="J20" s="12">
        <v>11</v>
      </c>
      <c r="K20" s="31">
        <f>10*1134+1278</f>
        <v>12618</v>
      </c>
      <c r="L20" s="32">
        <v>229.17</v>
      </c>
      <c r="M20" s="12">
        <v>1000</v>
      </c>
      <c r="N20" s="31">
        <v>13847.17</v>
      </c>
      <c r="O20" s="38" t="s">
        <v>69</v>
      </c>
    </row>
    <row r="21" s="1" customFormat="1" ht="33" customHeight="1" spans="1:15">
      <c r="A21" s="12">
        <v>17</v>
      </c>
      <c r="B21" s="13"/>
      <c r="C21" s="14" t="s">
        <v>18</v>
      </c>
      <c r="D21" s="18" t="s">
        <v>70</v>
      </c>
      <c r="E21" s="12" t="s">
        <v>51</v>
      </c>
      <c r="F21" s="19" t="s">
        <v>71</v>
      </c>
      <c r="G21" s="12">
        <v>22</v>
      </c>
      <c r="H21" s="12" t="s">
        <v>72</v>
      </c>
      <c r="I21" s="12" t="s">
        <v>72</v>
      </c>
      <c r="J21" s="12">
        <v>12</v>
      </c>
      <c r="K21" s="31">
        <f>1134*10+1278+1762*0.6</f>
        <v>13675.2</v>
      </c>
      <c r="L21" s="32">
        <v>250</v>
      </c>
      <c r="M21" s="12">
        <v>1000</v>
      </c>
      <c r="N21" s="31">
        <v>14925.2</v>
      </c>
      <c r="O21" s="38" t="s">
        <v>73</v>
      </c>
    </row>
    <row r="22" s="2" customFormat="1" ht="20" customHeight="1" spans="1:15">
      <c r="A22" s="12">
        <v>18</v>
      </c>
      <c r="B22" s="13"/>
      <c r="C22" s="14" t="s">
        <v>18</v>
      </c>
      <c r="D22" s="20" t="s">
        <v>74</v>
      </c>
      <c r="E22" s="20" t="s">
        <v>20</v>
      </c>
      <c r="F22" s="17" t="s">
        <v>75</v>
      </c>
      <c r="G22" s="20">
        <v>22</v>
      </c>
      <c r="H22" s="12" t="s">
        <v>72</v>
      </c>
      <c r="I22" s="12" t="s">
        <v>72</v>
      </c>
      <c r="J22" s="12">
        <v>12</v>
      </c>
      <c r="K22" s="31">
        <f>1134*11+1278</f>
        <v>13752</v>
      </c>
      <c r="L22" s="32">
        <v>250</v>
      </c>
      <c r="M22" s="12">
        <v>1000</v>
      </c>
      <c r="N22" s="39">
        <v>15002</v>
      </c>
      <c r="O22" s="20"/>
    </row>
    <row r="23" s="2" customFormat="1" ht="20" customHeight="1" spans="1:15">
      <c r="A23" s="12">
        <v>19</v>
      </c>
      <c r="B23" s="13"/>
      <c r="C23" s="14" t="s">
        <v>18</v>
      </c>
      <c r="D23" s="20" t="s">
        <v>76</v>
      </c>
      <c r="E23" s="20" t="s">
        <v>20</v>
      </c>
      <c r="F23" s="17" t="s">
        <v>77</v>
      </c>
      <c r="G23" s="20">
        <v>24</v>
      </c>
      <c r="H23" s="12" t="s">
        <v>78</v>
      </c>
      <c r="I23" s="12" t="s">
        <v>78</v>
      </c>
      <c r="J23" s="20">
        <v>12</v>
      </c>
      <c r="K23" s="31">
        <f>1134*11+1278</f>
        <v>13752</v>
      </c>
      <c r="L23" s="32">
        <v>250</v>
      </c>
      <c r="M23" s="12">
        <v>1000</v>
      </c>
      <c r="N23" s="39">
        <v>15002</v>
      </c>
      <c r="O23" s="20"/>
    </row>
    <row r="24" s="2" customFormat="1" ht="34" customHeight="1" spans="1:15">
      <c r="A24" s="21" t="s">
        <v>79</v>
      </c>
      <c r="B24" s="21"/>
      <c r="C24" s="21"/>
      <c r="D24" s="21"/>
      <c r="E24" s="21"/>
      <c r="F24" s="21"/>
      <c r="G24" s="21"/>
      <c r="H24" s="21"/>
      <c r="I24" s="21"/>
      <c r="J24" s="21"/>
      <c r="K24" s="40">
        <f>SUM(K5:K23)</f>
        <v>249115.2</v>
      </c>
      <c r="L24" s="41">
        <f t="shared" ref="K24:M24" si="1">SUM(L5:L23)</f>
        <v>3548.34</v>
      </c>
      <c r="M24" s="41">
        <f t="shared" si="1"/>
        <v>6000</v>
      </c>
      <c r="N24" s="41">
        <v>258663.54</v>
      </c>
      <c r="O24" s="20"/>
    </row>
    <row r="25" ht="74.25" customHeight="1" spans="1:15">
      <c r="A25" s="22" t="s">
        <v>80</v>
      </c>
      <c r="B25" s="23"/>
      <c r="C25" s="24"/>
      <c r="D25" s="24"/>
      <c r="E25" s="24"/>
      <c r="F25" s="23"/>
      <c r="G25" s="24"/>
      <c r="H25" s="23"/>
      <c r="I25" s="23"/>
      <c r="J25" s="24"/>
      <c r="K25" s="42"/>
      <c r="L25" s="43"/>
      <c r="M25" s="42"/>
      <c r="N25" s="44"/>
      <c r="O25" s="45"/>
    </row>
  </sheetData>
  <mergeCells count="6">
    <mergeCell ref="A2:O2"/>
    <mergeCell ref="A3:F3"/>
    <mergeCell ref="A24:J24"/>
    <mergeCell ref="A25:O25"/>
    <mergeCell ref="B5:B23"/>
    <mergeCell ref="O7:O9"/>
  </mergeCells>
  <pageMargins left="0.472222222222222" right="0.196527777777778" top="0.751388888888889" bottom="0.751388888888889" header="0.298611111111111" footer="0.298611111111111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波</cp:lastModifiedBy>
  <dcterms:created xsi:type="dcterms:W3CDTF">2019-03-07T03:48:00Z</dcterms:created>
  <cp:lastPrinted>2023-07-25T08:17:00Z</cp:lastPrinted>
  <dcterms:modified xsi:type="dcterms:W3CDTF">2025-09-09T02:08:22Z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2052-11.1.0.14309</vt:lpwstr>
  </property>
  <property fmtid="{D5CDD505-2E9C-101B-9397-08002B2CF9AE}" pid="4" name="commondata">
    <vt:lpwstr>eyJoZGlkIjoiMmFjMDg5MjgwZTNlOGQ5MDhhNzUyZDRiNWI2ZjNkZjkifQ==</vt:lpwstr>
  </property>
  <property fmtid="{D5CDD505-2E9C-101B-9397-08002B2CF9AE}" pid="5" name="ICV">
    <vt:lpwstr>33AC1376E89C4B429EBE3A853FEBC300</vt:lpwstr>
  </property>
</Properties>
</file>