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3040" windowHeight="10455"/>
  </bookViews>
  <sheets>
    <sheet name="Sheet1" sheetId="1" r:id="rId1"/>
  </sheets>
  <definedNames>
    <definedName name="_xlnm._FilterDatabase" localSheetId="0" hidden="1">Sheet1!$A$3:$O$141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<sst xmlns="http://schemas.openxmlformats.org/spreadsheetml/2006/main" count="809" uniqueCount="355">
  <si>
    <t>附件</t>
  </si>
  <si>
    <t>2025年度省级煤层气（煤矿瓦斯）开发利用项目奖补资金情况表</t>
  </si>
  <si>
    <t>序号</t>
  </si>
  <si>
    <t>市（州）</t>
  </si>
  <si>
    <t>县（市、区、特区）</t>
  </si>
  <si>
    <t>集团名称</t>
  </si>
  <si>
    <t>企业名称</t>
  </si>
  <si>
    <t>项目类型</t>
  </si>
  <si>
    <t>2025年煤矿
瓦斯利用量
（万立方米）</t>
  </si>
  <si>
    <t>本次拟下达奖补资金
（万元）</t>
  </si>
  <si>
    <t>备注</t>
  </si>
  <si>
    <t>全省合计</t>
  </si>
  <si>
    <t>六盘水市小计</t>
  </si>
  <si>
    <t>六盘水市</t>
  </si>
  <si>
    <t>盘州市</t>
  </si>
  <si>
    <t>贵州盘江精煤股份有限公司</t>
  </si>
  <si>
    <t>火烧铺矿</t>
  </si>
  <si>
    <t>瓦斯抽采利用项目</t>
  </si>
  <si>
    <t>与矿方申报清算材料一致。</t>
  </si>
  <si>
    <t>金佳矿</t>
  </si>
  <si>
    <t>核减79.93万立方米，原因为煤矿计量装置有效期未覆盖全年。</t>
  </si>
  <si>
    <t>山脚树矿</t>
  </si>
  <si>
    <t>核增0.01万立方米，原因为煤矿申报过程中直接舍去后续部分。</t>
  </si>
  <si>
    <t>月亮田矿</t>
  </si>
  <si>
    <t>土城矿</t>
  </si>
  <si>
    <t>核增0.01万立方米，原因为四舍五入产生的误差</t>
  </si>
  <si>
    <t>松河煤矿</t>
  </si>
  <si>
    <t>贵州盘南煤炭开发有限责任公司</t>
  </si>
  <si>
    <t>响水煤矿</t>
  </si>
  <si>
    <t>核增48.13万立方米，原因为煤矿申报过程中采用人工计算方式，未以后台数据为准。</t>
  </si>
  <si>
    <t>贵州德佳投资有限公司</t>
  </si>
  <si>
    <t>红旗煤矿</t>
  </si>
  <si>
    <t>核减利用量13.98万立方米，原因：①申报量为发电量反演数据，②3月份瓦斯发电效率为0.42度/立方米，远低于正常效率，③9、10月部分天数利用率大于抽采量。</t>
  </si>
  <si>
    <t>贵州久泰邦达能源开发有限公司</t>
  </si>
  <si>
    <t>谢家河沟煤矿</t>
  </si>
  <si>
    <t>核减利用量53.65万立方米，最终核定利用量为433.09万立方米；原因为2025年9月计量装置计量不准确导致。</t>
  </si>
  <si>
    <t>贵州湾田煤业集团有限公司</t>
  </si>
  <si>
    <t>湾田煤矿</t>
  </si>
  <si>
    <t>核减39.54万立方米，原因为2月、3月瓦斯利用量远远大于抽采量。</t>
  </si>
  <si>
    <t>贵州湾田煤业有限公司</t>
  </si>
  <si>
    <t>兴田煤矿</t>
  </si>
  <si>
    <t>核减374.18万立方米，原因：①4月份瓦斯发电效率为0.56度/立方米瓦斯，5月份瓦斯发电效率为0.41度/立方米瓦斯，6月份瓦斯发电效率为0.88度/立方米瓦斯，均远低于矿井实际发电效率；②数据存在偏差，5、6月的利用量远高于其他月份，故将4、5、6月份利用量全部核减。</t>
  </si>
  <si>
    <t>贵州邦达能源开发有限公司</t>
  </si>
  <si>
    <t>昌兴煤矿</t>
  </si>
  <si>
    <t>核减333.58万立方米，原因：4、5、6、10月数据异常，部分天数利用量大于抽采量。</t>
  </si>
  <si>
    <t>东李煤矿</t>
  </si>
  <si>
    <t>红果煤矿</t>
  </si>
  <si>
    <t>核减利用量227.7万立方米，核准全年瓦斯利用量1895.99万立方米；原因1：未统计发电厂尾端排空数据，核减排空量227.7万立方米。</t>
  </si>
  <si>
    <t>苞谷山煤矿</t>
  </si>
  <si>
    <t>核减利用量87.38万立方米，最终核定利用量为963.53万立方米；原因1：2025年4月计量装置计量不准确相应核减利用量87.38万立方米。</t>
  </si>
  <si>
    <t>贵州中纸投资有限公司</t>
  </si>
  <si>
    <t>中纸厂煤矿</t>
  </si>
  <si>
    <t>核减102.97万立方米，原因：2025年12月利用量大于抽采量。</t>
  </si>
  <si>
    <t>盘州市打牛厂煤业有限公司</t>
  </si>
  <si>
    <t>打牛厂煤矿</t>
  </si>
  <si>
    <t>核减55.39万立方米，原因：2025年 3月21日-4月27日利用端GD3、甲烷传感器校准过期。</t>
  </si>
  <si>
    <t>贵州紫森源集团投资有限公司</t>
  </si>
  <si>
    <t>仲恒煤矿</t>
  </si>
  <si>
    <t>盘州小河边矿业有限公司</t>
  </si>
  <si>
    <t>小河边煤矿</t>
  </si>
  <si>
    <t>核减利用量130.66万立方米，原因：2025年2月1日-12日、2月26日-28日数据存在异常。</t>
  </si>
  <si>
    <t>六盘水恒鼎实业有限公司</t>
  </si>
  <si>
    <t>金河煤矿</t>
  </si>
  <si>
    <t>核减59.44万立方米，原因：矿井申报利用量为200.17万立方米，为瓦斯发电量反演数据，实际利用量数据为140.73万立方米。</t>
  </si>
  <si>
    <t>祥兴煤矿</t>
  </si>
  <si>
    <t>核减58.49万立方米，原因为：①原申报数据由发电量反推计算得出；②利用端计量装置（甲烷传感器）校准日期为2025年2月27日，有限期1年，故不计算2025年1月、2月利用量；②5月、7月每立方米瓦斯发电量分别达5.01千瓦时和9.16千瓦时，数据明显异常，不予采用；③8月份未进行发电，故不计算利用量。</t>
  </si>
  <si>
    <t>贵州松河西井煤业有限责任公司</t>
  </si>
  <si>
    <t>松河西井煤矿</t>
  </si>
  <si>
    <t>核减23.95万立方米，核准全年瓦斯利用量为38.67万立方米；原因1：2025年1、9、10、11、12月份未发电，2月份校检证书未覆盖，矿方确认从3月份开始统计，2025年4月份无发电结算单及发电记录表，核减23.95万立方米。</t>
  </si>
  <si>
    <t>贵州松河东一井煤业有限责任公司</t>
  </si>
  <si>
    <t>松河东一井煤矿</t>
  </si>
  <si>
    <t>全年瓦斯利用量为1054.25万立方米，无核增核减，与矿方申报清算材料一致；全年上网用气量核减0.59万立方米，非上网用气量核增0.59万立方米，原因为矿方计算错误导致。</t>
  </si>
  <si>
    <t>盘州市煤炭开发总公司</t>
  </si>
  <si>
    <t>金佳矿河边井区</t>
  </si>
  <si>
    <t>核减了79.27万立方米，原因为煤矿利用端计量装置未在有效期。</t>
  </si>
  <si>
    <t>大河煤矿</t>
  </si>
  <si>
    <t>核增2.76万立方米，原因：申报时间截止为12月30日16时，经现场复核系统历史数据，截止12月31日24时实际利用量数据为476.29万立方米。</t>
  </si>
  <si>
    <t>贵州能源集团</t>
  </si>
  <si>
    <t>马依西一井</t>
  </si>
  <si>
    <t>贵州省越能吉原煤业有限公司</t>
  </si>
  <si>
    <t>吉源煤矿</t>
  </si>
  <si>
    <t>核减利用量22.22万立方米经现场查看及资料查阅，该矿利用计量装置2025年11月8日安装，根据11月份电量统计表，2025年11月14日至2025年11月30没有发电量。故只计算2025年11月8日至2025年11月13日利用量。共计4.97万立方米。</t>
  </si>
  <si>
    <t>贵州乌江能源投资有限公司</t>
  </si>
  <si>
    <t>乌江煤层气</t>
  </si>
  <si>
    <t>地面抽采利用项目</t>
  </si>
  <si>
    <t>水城区</t>
  </si>
  <si>
    <t>贵州发耳煤业有限公司</t>
  </si>
  <si>
    <t>发耳煤业</t>
  </si>
  <si>
    <t>贵州格目底矿业有限公司</t>
  </si>
  <si>
    <t>玉舍中井</t>
  </si>
  <si>
    <t>核减利用量6.74万立方米,原因为矿方数据计算错误。</t>
  </si>
  <si>
    <t>格目底东井煤矿</t>
  </si>
  <si>
    <t>核减利用量93.20万立方米。原因为2025年度累计发电量399.01万千瓦时，每方瓦斯发电量为4.28度，不符合发电机组发电效率。</t>
  </si>
  <si>
    <t>贵州贵能投资股份有限公司</t>
  </si>
  <si>
    <t>都格河边煤矿</t>
  </si>
  <si>
    <t>米箩煤矿</t>
  </si>
  <si>
    <t>核减利用量69.30万立方米，原因为2025年2月和3月瓦斯抽放报表利用量均大于抽采量，计量数据异常。</t>
  </si>
  <si>
    <t>贵州鑫晖矿业有限公司</t>
  </si>
  <si>
    <t>宏宇煤矿</t>
  </si>
  <si>
    <t>贵州久益矿业股份有限公司</t>
  </si>
  <si>
    <t>保兴煤矿（南井）</t>
  </si>
  <si>
    <t>保兴煤矿（北井）</t>
  </si>
  <si>
    <t>保兴煤矿（北井）全年申报瓦斯利用量699.55万立方米。经现场核查，根据保兴煤矿（北井）瓦斯抽采端和利用端抽放报表，发现2025年8月1日~4日、8月13日~31日、9月1日~11日数据存在异常，剔除异常数据后，核减抽采量75万立方米，核减利用量160.74万立方米。实际全年瓦斯抽采量930.89万立方米，利用量538.81万立方米。</t>
  </si>
  <si>
    <t>六盘水老地沟煤业有限公司</t>
  </si>
  <si>
    <t>老地沟煤矿</t>
  </si>
  <si>
    <t>2025年6月、7月、8月，该矿每立方米瓦斯发电量分别为6.52千瓦时、10.42千瓦时和8.91千瓦时，数据存在不可靠情况；同时，瓦斯利用计量装置的检定证书未能覆盖2025年8月29日至9月16日期间的计量数据。此外，2025年10月和11月，瓦斯利用端气量高于抽采端气量，不符合正常逻辑。鉴于上述问题，决定对相应时间段的利用数据进行核减，共计核减利用量360.74万立方米。</t>
  </si>
  <si>
    <t>贵州水城矿业股份有限公司</t>
  </si>
  <si>
    <t>老鹰山煤矿</t>
  </si>
  <si>
    <t>核减利用量3.60万立方米，原因为矿方数据计算错误。</t>
  </si>
  <si>
    <t>水城县攀枝花煤矿</t>
  </si>
  <si>
    <t>瓦斯利用计量装置的检定证书未能覆盖2025年6月25日-2025年7月17日，且2025年7月瓦斯利用端气量高于抽采端气量，不符合正常逻辑；利用端3#管道排空管安装在计量装置之后，应核减排空气量，排空端计量装置计气量为0.32万立方米。鉴于上述问题，决定对上述相应时间段利用数据及排空数据进行核减，共计核减利用量为315.91万立方米。</t>
  </si>
  <si>
    <t>贵州鸿矿企业管理咨询有限责任公司</t>
  </si>
  <si>
    <t>志鸿煤矿</t>
  </si>
  <si>
    <t>企业申报利用量为70.68万立方米，因2025年4月与6月无发电量，利用数据无法支撑；2025年5月每方瓦斯发电量达6.61度，数据不可信。故本次核查核减2025年4月、5月及6月的瓦斯利用量，核减量累计为5.09万立方米，核减后全年利用气量为65.59万立方米。</t>
  </si>
  <si>
    <t>腾庆煤矿</t>
  </si>
  <si>
    <t>申报企业2025年2月每方瓦斯发电量为1135.33千瓦时，数据不可靠，因此需要核减当月申报利用量，核减量为0.13万立方米，企业申报利用量为664.67万立方米，核定企业全年用量为664.54万立方米。</t>
  </si>
  <si>
    <t>六盘水天元矿业有限责任公司</t>
  </si>
  <si>
    <t>凉水沟煤矿</t>
  </si>
  <si>
    <t>贵州水城阿戛乡煤业有限公司</t>
  </si>
  <si>
    <t>阿戛煤矿</t>
  </si>
  <si>
    <t>2025年2月、3月、11月、12月瓦斯均排空，未进行发电；2025年4月，该矿每立方米瓦斯发电量为9.77千瓦时，数据存在不可靠情况；2025年年8月和9月，瓦斯利用端气量高于抽采端气量，不符合正常逻辑；鉴于上述问题，决定对相应时间段的利用数据进行核减，共计核减利用量37.05万立方米。</t>
  </si>
  <si>
    <t>禹举明煤矿</t>
  </si>
  <si>
    <t>贵州紫森源集团朝阳煤业有限公司</t>
  </si>
  <si>
    <t>朝阳煤矿</t>
  </si>
  <si>
    <t>本次核查依据煤矿提供的利用端抽放报表重新核算。报表显示，利用端计量装置在2025年仅5月、10月、11月、12月有记录。其中，5月每立方米瓦斯发电量达92.20千瓦时，数据明显异常，不予采用；同时，抽采端低负压多参数传感器在2025年12月11日至31日期间超出检定有效期，对应时段利用量亦不纳入核算。因此，本次核定利用量以2025年10月1日至12月10日数据为准，核定全年瓦斯利用量为113.12万立方米。</t>
  </si>
  <si>
    <t>六盘水煤层气投资开发有限公司</t>
  </si>
  <si>
    <t>六盘水煤层气投资开发有限公司(化乐)</t>
  </si>
  <si>
    <t>与矿方申报利用量一致。地面煤层气，利用量及取暖季利用量为实际销售用气量。</t>
  </si>
  <si>
    <t>贵州林东矿业集团有限公司</t>
  </si>
  <si>
    <t>化乐煤矿</t>
  </si>
  <si>
    <t>核减利用量5.98万立方米，原因为利用端管道甲烷传感器2025年11月16日至11月20日校准证书未闭合。</t>
  </si>
  <si>
    <t>恒普煤矿</t>
  </si>
  <si>
    <t>核减利用量4.84万立方米，原因为矿方数据计算错误。</t>
  </si>
  <si>
    <t>钟山区</t>
  </si>
  <si>
    <t>大湾煤矿</t>
  </si>
  <si>
    <t>核减利用量391.01万立方米，原因为2025年1月利用量大于抽采量，计量数据异常。</t>
  </si>
  <si>
    <t>那罗寨煤矿</t>
  </si>
  <si>
    <t>汪家寨煤矿</t>
  </si>
  <si>
    <t>核减利用量238.02万立方米,原因为2025年9月利用量大于抽采量，计量数据异常。</t>
  </si>
  <si>
    <t>大河边煤矿</t>
  </si>
  <si>
    <t>核减利用量208.38万立方米,原因为2025年1月、3月、5月、7月利用量均大于抽采量，计量数据异常。</t>
  </si>
  <si>
    <t>贵州天然气能源投资股份有限公司</t>
  </si>
  <si>
    <t>六盘水能源投资开发有限公司（钟山区瓦斯综合治理勘探工程项目）</t>
  </si>
  <si>
    <t>地面煤层气，利用量及取暖季利用量为实际销售用气量。</t>
  </si>
  <si>
    <t>六枝特区</t>
  </si>
  <si>
    <t>六枝特区新松煤业有限公司</t>
  </si>
  <si>
    <t>六家坝煤矿</t>
  </si>
  <si>
    <t>核减利用量1.56万立方米原因1：2025年3月8日至3月25日瓦斯浓度较低，相应核减利用量0.41万立方米；原因2：2025年4月瓦斯较低未发电，相应核减利用量1.15万立方米。</t>
  </si>
  <si>
    <t>六枝特区煤层气投资开发有限公司</t>
  </si>
  <si>
    <t>六枝特区瓦斯治理勘探工程</t>
  </si>
  <si>
    <t>贵州贵能聚鑫煤业有限公司</t>
  </si>
  <si>
    <t>聚鑫煤矿</t>
  </si>
  <si>
    <t>六枝特区宏顺发煤矿有限公司</t>
  </si>
  <si>
    <t>宏顺发煤矿</t>
  </si>
  <si>
    <t>核减利用量105.05万立方米，最终核定2025年全年瓦斯利用量为235.72万立方米原因1：2月28日至3月7日未校检，核减利用量19.81万立方米原因2：3月28日至4月21日未校检，核减利用量85.24万立方米。</t>
  </si>
  <si>
    <t>二、毕节市小计</t>
  </si>
  <si>
    <t>毕节市</t>
  </si>
  <si>
    <t>大方县</t>
  </si>
  <si>
    <t>大方绿塘煤矿有限责任公司</t>
  </si>
  <si>
    <t>绿塘煤矿</t>
  </si>
  <si>
    <r>
      <rPr>
        <sz val="10"/>
        <rFont val="仿宋_GB2312"/>
        <charset val="134"/>
      </rPr>
      <t>核减原因</t>
    </r>
    <r>
      <rPr>
        <sz val="10"/>
        <rFont val="仿宋_GB2312"/>
        <charset val="0"/>
      </rPr>
      <t>:矿井于2025年1月3日更换安装瓦斯利用计量装置，证书未闭合，核减1月1日及1月2日瓦斯瓦斯利用量8.9万立方米。</t>
    </r>
  </si>
  <si>
    <t>贵州大方煤业有限公司</t>
  </si>
  <si>
    <t>小屯煤矿</t>
  </si>
  <si>
    <t>贵州吉顺矿业有限公司</t>
  </si>
  <si>
    <t>营兴煤矿</t>
  </si>
  <si>
    <t>利用量与矿方申报利用量一致。核增非上网用气量12.89万立方米，核减（增）的原因为：上网电量把2024年12月发票统计为2025年1月发票，顺序依次调整后，补充2025年12月发票后重新进行核算。</t>
  </si>
  <si>
    <t>贵州沣会隆矿业有限公司</t>
  </si>
  <si>
    <t>金岩煤矿</t>
  </si>
  <si>
    <t>利用量与矿方申报利用量一致。核减全年发电上网用气量1.5万立方米，核增非上网用气量1.5万立方米。核减（增）原因为：矿井采用的数据为自统计数，根据毕节供电局结算发票重新进行核算。</t>
  </si>
  <si>
    <t>贵州大方县大营煤业有限公司</t>
  </si>
  <si>
    <t>大营煤矿</t>
  </si>
  <si>
    <t>贵州省大方县新发九鼎煤业有限公司</t>
  </si>
  <si>
    <t>新发煤矿</t>
  </si>
  <si>
    <t>核增全年瓦斯利用量0.81万立方米，核增原因为：矿井统计6月份利用量数据有误。</t>
  </si>
  <si>
    <t>贵州大方县安益煤业有限公司</t>
  </si>
  <si>
    <t>安益煤矿</t>
  </si>
  <si>
    <t>利用量与矿方申报利用量一致。核减全年发电上网用气量3.59万立方米，核增非上网用气量2.81万立方米。核减（增）原因为：清算材料中8月份上网电量数据统计错误，根据毕节供电局8月份的上网电量结算发票重新进行核算。</t>
  </si>
  <si>
    <t>大方泰弘能源有限公司</t>
  </si>
  <si>
    <t>泰弘能源</t>
  </si>
  <si>
    <t>核减销售用气量0.21万立方米，核减取暖季利用量1.81万立方米。核减原因为：清算材料中12月份数据统计错误，未删减排空量，根据煤层气销售结算单及售气情况确认单重新进行核算。</t>
  </si>
  <si>
    <t>黔西市</t>
  </si>
  <si>
    <t>贵州安晟能源有限公司</t>
  </si>
  <si>
    <t>青龙煤矿</t>
  </si>
  <si>
    <t>利用量与矿方申报利用量一致。全年发电上网用气量核减0.12万立方米,全年发电非上网用气量核增0.12万立方米,核增核减原因为煤矿计算时四舍五入引起误差。</t>
  </si>
  <si>
    <t>永贵能源开发有限责任公司</t>
  </si>
  <si>
    <t>新田煤矿</t>
  </si>
  <si>
    <t>地面勘探开发的煤层气和井下抽采的瓦斯在混合后共同进行瓦斯发电，与矿方申报利用量一致。</t>
  </si>
  <si>
    <t>高山煤矿</t>
  </si>
  <si>
    <t>黔西市耳海矿业有限公司</t>
  </si>
  <si>
    <t>耳海煤矿</t>
  </si>
  <si>
    <t>金沙县</t>
  </si>
  <si>
    <t>贵州大西南矿业有限公司</t>
  </si>
  <si>
    <t>贵源煤矿（二号井、五号井）</t>
  </si>
  <si>
    <t>贵州林华矿业有限公司</t>
  </si>
  <si>
    <t>林华煤矿</t>
  </si>
  <si>
    <t>贵州枫香林矿业有限公司</t>
  </si>
  <si>
    <t>枫香林煤矿</t>
  </si>
  <si>
    <t>核减0.02万立方米，原因为四舍五入产生的误差</t>
  </si>
  <si>
    <t>贵州林东煤业发展有限责任公司</t>
  </si>
  <si>
    <t>林东龙凤煤矿</t>
  </si>
  <si>
    <t>贵州天健矿业集团股份有限公司</t>
  </si>
  <si>
    <t>新化煤矿一号井</t>
  </si>
  <si>
    <t>核增0.03万立方米，原因为四舍五入产生的误差</t>
  </si>
  <si>
    <t>贵州天健能源经营管理有限公司</t>
  </si>
  <si>
    <t>回归煤矿</t>
  </si>
  <si>
    <t>贵州省朗月天合矿业有限公司</t>
  </si>
  <si>
    <t>龙宫煤矿一号井</t>
  </si>
  <si>
    <t>因矿井更换监控系统，导致2025年1-2月抽采数据无法提供，共计核减利用量4.90万立方米。</t>
  </si>
  <si>
    <t>龙宫煤矿二号井</t>
  </si>
  <si>
    <t>经核查，2025年1月1日-24日、3月，瓦斯利用端气量高于抽采端气量，不符合正常逻辑，对相应时间段的利用数据进行核减，共计核减利用量202.51万立方米。</t>
  </si>
  <si>
    <t>贵州星旺矿业有限公司</t>
  </si>
  <si>
    <t>兴安煤矿</t>
  </si>
  <si>
    <t>核减22.18万立方米，原因为2月份利用量大于抽采量，予以核减。</t>
  </si>
  <si>
    <t>贵州闽安煤业有限责任公司</t>
  </si>
  <si>
    <t>闽安煤矿</t>
  </si>
  <si>
    <t>核减100.15万立方米，原因为利用端1-8月份计量装置安装方式存在问题，数据不合理，10月份未发电。</t>
  </si>
  <si>
    <t>金沙龙凤煤矿</t>
  </si>
  <si>
    <t>核减25.59万立方米，原因为煤矿未按照后台数据进行计算。</t>
  </si>
  <si>
    <t>贵州金沙金泰煤矿有限公司</t>
  </si>
  <si>
    <t>金泰煤矿</t>
  </si>
  <si>
    <t>熊家湾煤矿</t>
  </si>
  <si>
    <t>田湾煤矿</t>
  </si>
  <si>
    <t>核减130.6万立方米，原因为煤矿申报时采用发电量反算的方式进行核算，经现场复核扣减了1.2.3.8.9月份瓦斯利用量，原因为1.2.3月份所计量与瓦斯发电量严重不符，8.9月份未发电。</t>
  </si>
  <si>
    <t>织金县</t>
  </si>
  <si>
    <t>贵州贵能世纪春煤业有限责任公司</t>
  </si>
  <si>
    <t>四季春煤矿</t>
  </si>
  <si>
    <t>抽采量核减13.09万立方米，核减原因矿方月报告计算错误。利用量核减17.09万立方米，核减原因现场核查4号管检验证书7月份到期，未进行校检，4号管7到12月份利用量全部核减。</t>
  </si>
  <si>
    <t>贵州鲁中矿业有限责任公司</t>
  </si>
  <si>
    <t>贵平煤矿</t>
  </si>
  <si>
    <t>实兴煤矿</t>
  </si>
  <si>
    <t>江西煤矿</t>
  </si>
  <si>
    <t>全年合计利用量与现场资料核算结果相等，全年发电上网用气量核增0.91万立方米，全年发电非上网用气量核减0.91万立方米。原因为煤矿计算有误。</t>
  </si>
  <si>
    <t>贵州未来矿业有限公司</t>
  </si>
  <si>
    <t>富祥煤矿</t>
  </si>
  <si>
    <t>利用量核增0.01万立方米，核增原因矿方四舍五入计算错误。</t>
  </si>
  <si>
    <t>贵州众一金彩黔矿业有限公司</t>
  </si>
  <si>
    <t>兴发煤矿</t>
  </si>
  <si>
    <t>利用量与矿方申报利用量一致。抽采量核减0.01万立方米，核减原因矿方四舍五入计算错误。</t>
  </si>
  <si>
    <t>岩脚煤矿（一采区）</t>
  </si>
  <si>
    <t>岩脚煤矿（二采区）</t>
  </si>
  <si>
    <t>安方能源开发投资有限公司</t>
  </si>
  <si>
    <t>兴旺煤矿</t>
  </si>
  <si>
    <t>全年瓦斯利用量核减134.79万立方米，核减全年发电上网用气量27.36万立方米，核减全年非上网用气量107.03万立方米，核减全年取暖季利用量40.47万立方米；核减原因：矿方误将高负压抽采量当作利用量。</t>
  </si>
  <si>
    <t>贵州织金三甲矿业有限公司</t>
  </si>
  <si>
    <t>三甲煤矿</t>
  </si>
  <si>
    <t>苍海煤矿</t>
  </si>
  <si>
    <t>利用量与矿方申报利用量一致。抽采量核增0.01万立方米，核增原因矿方四舍五入计算错误。</t>
  </si>
  <si>
    <t>大雁煤矿</t>
  </si>
  <si>
    <t>利用量核减0.01万立方米，核减原因矿方四舍五入计算错误。</t>
  </si>
  <si>
    <t>（文家坝煤矿地面瓦斯利用）</t>
  </si>
  <si>
    <r>
      <rPr>
        <sz val="10"/>
        <rFont val="仿宋_GB2312"/>
        <charset val="134"/>
      </rPr>
      <t>核减利用量38.36万立方米.结算数量因双方业务需求，提前预结2026年1月部分利用量；系统显示数据与结算数据相差不大，故取2024年12月31日-2025年12月31日利用量数据为1379.93万立方米，核减量为38.36万m</t>
    </r>
    <r>
      <rPr>
        <sz val="10"/>
        <rFont val="宋体"/>
        <charset val="134"/>
      </rPr>
      <t>³</t>
    </r>
    <r>
      <rPr>
        <sz val="10"/>
        <rFont val="仿宋_GB2312"/>
        <charset val="134"/>
      </rPr>
      <t>。</t>
    </r>
  </si>
  <si>
    <t>贵州毕节市织金兴康煤业有限公司</t>
  </si>
  <si>
    <t>贵州水城控股集团有限责任公司</t>
  </si>
  <si>
    <t>文家坝煤矿（一矿）</t>
  </si>
  <si>
    <t>利用量核减70.92万立方米，核减原因：12月4日、6日、10-13日数据异常，对异常数据进行剔除后现场核减。</t>
  </si>
  <si>
    <t>文家坝二矿</t>
  </si>
  <si>
    <t>毕节中城能源有限责任公司</t>
  </si>
  <si>
    <t>肥田煤矿（11采区）</t>
  </si>
  <si>
    <t>利用量核减0.77万立方米，核减原因：现场印证资料与申报数据不符。</t>
  </si>
  <si>
    <t>贵州省织金县大西南宏达煤业有限公司</t>
  </si>
  <si>
    <t>宏达煤矿</t>
  </si>
  <si>
    <t>抽采量核减16.74万立方米，核减原因现场复核数据与矿方统计数据不一致，按照现场核查数据记录。利用量核减85.16万立方米，核减原因矿方2月中旬开始发电，12月没有发电量，故1、2、12月份利用量全部核减。</t>
  </si>
  <si>
    <t>贵州织金马家田煤业有限公司</t>
  </si>
  <si>
    <t>马家田煤矿</t>
  </si>
  <si>
    <t>核减瓦斯利用量395.89万立方米，核减原因根据核查系统抽采、利用月报表，6、7月份瓦斯利用量均超过抽采量，6、7月份抽采量、利用量理论上不符合逻辑，故6、7月份利用量全部核减,11月份利用量与发电量逻辑上不符，11月份利用量全部核减。</t>
  </si>
  <si>
    <t>志成煤矿</t>
  </si>
  <si>
    <t>利用量核减0.02万立方米，核减原因矿方四舍五入计算错误。</t>
  </si>
  <si>
    <t>纳雍县</t>
  </si>
  <si>
    <t>中岭煤矿</t>
  </si>
  <si>
    <t>王家寨煤矿</t>
  </si>
  <si>
    <t>江煤贵州矿业集团有限责任公司</t>
  </si>
  <si>
    <t>贵州赣兴煤业有限公司（群力煤矿）</t>
  </si>
  <si>
    <t>利用量核减1.37万立方米，核减原因矿方数据计算错误。</t>
  </si>
  <si>
    <t>贵州比德煤业有限公司</t>
  </si>
  <si>
    <t>比德煤矿</t>
  </si>
  <si>
    <t>利用量与矿方申报利用量一致。抽采量核增30.5万立方米，核增原因，矿方低负压未计入抽采总量。</t>
  </si>
  <si>
    <t>百管委</t>
  </si>
  <si>
    <t>黔金煤矿</t>
  </si>
  <si>
    <t>贵州林东矿业集团有限责任公司</t>
  </si>
  <si>
    <t>红林煤矿</t>
  </si>
  <si>
    <t>核增全年发电上网用气量3.81万立方米，核减非上网用气量247.14万立方米。核增（减）原因为：清算材料中电厂进气1号管计量装置编号211286校准有效期为2025年1月16日-2026年1月15日，更换日期为2025年1月20日，核减2025年1月1日-2025年1月20日瓦斯利用量75.53万立方米。</t>
  </si>
  <si>
    <t>贵州金鑫煤业有限公司</t>
  </si>
  <si>
    <t>黔鑫煤矿</t>
  </si>
  <si>
    <t>利用量与矿方申报利用量一致。核减全年发电上网用气量86.00万立方米，核减非上网用气量0.99万立方米。核减原因为：清算材料中数据填写错误。</t>
  </si>
  <si>
    <t>大方县广木煤矿有限公司</t>
  </si>
  <si>
    <t>广木煤矿</t>
  </si>
  <si>
    <t>2025年8月发电厂升级改造未利用，利用为0。9月、10月受升级改造影响，利用端计量装置异常，导致每立方米瓦斯发电量异常，核算是9月、10月按利用报表中利用量进行核算。11月更换利用端计量装置，无计量数据，利用量为0。12月新计量装置安装后，无标况纯流量数据，核算时以标况混合流量乘以瓦斯浓度计算标况纯流量。</t>
  </si>
  <si>
    <t>贵州百里杜鹃大西南渝兴煤业有限公司</t>
  </si>
  <si>
    <t>渝兴煤矿</t>
  </si>
  <si>
    <t>利用量与矿方申报利用量一致。核减全年发电上网用气量10.25万立方米，核增非上网用气量10.25万立方米。核减（增）原因为：清算材料中上网电量数据计算错误。</t>
  </si>
  <si>
    <t>贵州百里杜鹃启营煤业有限责任公司</t>
  </si>
  <si>
    <t>中心煤矿</t>
  </si>
  <si>
    <t>贵州百里杜鹃鹏程煤业有限公司</t>
  </si>
  <si>
    <t>鹏程煤矿</t>
  </si>
  <si>
    <t>根据现场复核时矿井瓦斯抽采报表全年总计334.09万立方米，利用报表全年利用量为929.59万立方米，利用量远大于抽采量。其中利用端2025年2月、3月、10月、11月、12月利用量计量装置数据异常，当月利用量不予清算，直接核减，8月、9月未利用，故本次仅核算1月、4月、5月、6月、7月利用量。</t>
  </si>
  <si>
    <t>三、遵义市小计</t>
  </si>
  <si>
    <t>遵义市</t>
  </si>
  <si>
    <t>播州区</t>
  </si>
  <si>
    <t>贵州省朗月富乘矿业有限公司</t>
  </si>
  <si>
    <t>纸房煤矿</t>
  </si>
  <si>
    <t>仁怀市</t>
  </si>
  <si>
    <t>贵州金永泰矿业投资有限公司</t>
  </si>
  <si>
    <t>梯子岩煤矿</t>
  </si>
  <si>
    <t>利用量与矿方申报利用量一致。清算材料中2025年2月煤矿自用电量统计错误，少统计175580千瓦时，核增17.56万千瓦时。</t>
  </si>
  <si>
    <t>仁怀鹏辉煤业有限公司</t>
  </si>
  <si>
    <t>鹏辉煤矿</t>
  </si>
  <si>
    <t>瓦斯发电站2025年3、4月试运行调试期间，未统计发电量，共计核减瓦斯利用量12.60万立方米。</t>
  </si>
  <si>
    <t>习水县</t>
  </si>
  <si>
    <t>贵州绿洲红城能源投资有限公司</t>
  </si>
  <si>
    <t>富泓煤矿</t>
  </si>
  <si>
    <t>2025年4月瓦斯利用量数据异常，核减34.23万立方米；2025年7月未发电，核减0.15万立方米；共计核减34.38万立方米。</t>
  </si>
  <si>
    <t>贵州诚搏煤业有限公司</t>
  </si>
  <si>
    <t>习隆煤矿</t>
  </si>
  <si>
    <t>煤矿申报清算2025年9月至2025年12月瓦斯利用量，现场核查期间因瓦斯发电站停电，不能调阅瓦斯发电站瓦斯利用数据，同时，煤矿表示因瓦斯发电站监测系统老化，导致2025年9月至2025年12月瓦斯利用数据丢失，因此不予进行清算。</t>
  </si>
  <si>
    <t>贵州新兴宏能矿业有限公司</t>
  </si>
  <si>
    <t>新兴宏能煤矿</t>
  </si>
  <si>
    <t>煤矿申报清算2025年1月至2025年6月瓦斯利用，由于现场调阅1月至4月瓦斯利用数据均为0，且5月至6月瓦斯利用数据异常，因此不予进行清算。</t>
  </si>
  <si>
    <t>贵州能发电力燃料开发有限公司习水县东皇镇</t>
  </si>
  <si>
    <t>木担坝煤矿</t>
  </si>
  <si>
    <t>2025年4、5、8月瓦斯利用数据异常，总计核减153.62万立方米。</t>
  </si>
  <si>
    <t>桐梓县</t>
  </si>
  <si>
    <t>贵州渝能矿业有限责任公司</t>
  </si>
  <si>
    <t>1)核增低负压抽采量12.18万立方米；2)核减2、8、9、11、12月异常数据，同时，根据瓦斯发电站的设备运行记录台账，按月统计实际发电天数核算，共计核减利用量534.73万立方米。</t>
  </si>
  <si>
    <t>贵州赤天化花秋矿业有限责任公司</t>
  </si>
  <si>
    <t>花秋二矿</t>
  </si>
  <si>
    <t>利用量与矿方申报利用量一致。计算差异核增瓦斯抽采量0.01万立方米，煤矿采用计算总和未四舍五入；现场核查时地面抽放量763059.95立方米，取值为76.31万立方米，井下抽采量13517827.02立方米取值为1351.78万立方米。</t>
  </si>
  <si>
    <t>贵州吉利能源投资有限公司</t>
  </si>
  <si>
    <t>道角煤矿</t>
  </si>
  <si>
    <t>1)核增低负压抽采量2.89万立方米，原因是申报材料未统计抽放泵房低负压3#泵抽采量；2）核减瓦斯利用量32.90万立方米,原因是2025年9月瓦斯发电站开始发电，扣减9月之前的瓦斯利用数据，且申报材料未扣减瓦斯发电站出气端排空量数据，因此共计核减瓦斯利用量32.90万立方米。</t>
  </si>
  <si>
    <t>遵义市道真县</t>
  </si>
  <si>
    <t>贵州省遵义市桐梓县祝家坪煤业有限公司</t>
  </si>
  <si>
    <t>兴隆煤矿</t>
  </si>
  <si>
    <t>核减瓦斯利用量47.05万立方米，原因是2025年7月7日瓦斯发电站开始发电，但因7月7日至10月22日之间的瓦斯利用数据被系统自动覆盖而丢失，因此核减此时间段瓦斯利用量47.05万立方米。</t>
  </si>
  <si>
    <t>四、黔西南州小计</t>
  </si>
  <si>
    <t>黔西南州</t>
  </si>
  <si>
    <t>普安县</t>
  </si>
  <si>
    <t>普安县兴安煤业有限公司</t>
  </si>
  <si>
    <t>糯东煤矿</t>
  </si>
  <si>
    <t>普安县兴强煤业有限责任公司</t>
  </si>
  <si>
    <t>宏发煤矿</t>
  </si>
  <si>
    <t>利用量与矿方申报利用量一致。核定2025全年瓦斯利用量为799.52万立方米；原因1：因矿方计算有误，现场核定全年发电上网用气量为323.29万立方米，核减0.84万立方米；现场核定非上网用气量476.23万立方米，核增0.84万立方米。</t>
  </si>
  <si>
    <t>晴隆县</t>
  </si>
  <si>
    <t>贵州省晴隆县锦源煤业有限责任公司</t>
  </si>
  <si>
    <t>锦源煤矿</t>
  </si>
  <si>
    <t>核增瓦斯利用量5.79万立方米，瓦斯发电利用量为171.58万立方米。原因1：矿方数据统计有误，核增瓦斯利用量5.79万立方米。</t>
  </si>
  <si>
    <t>贵州省晴隆县新全伦煤业有限公司</t>
  </si>
  <si>
    <t>全伦煤矿</t>
  </si>
  <si>
    <t>核减利用量62.39万立方米，核定2025全年瓦斯利用量为377.23万立方米；原因1：2025年5月3日至4日校检证书未覆盖全年度，核减3.13万立方米；原因2：2025年6月计量装置数据计量有误，矿方也未与发电厂结算当月发电情况，核减17.20万立方米；原因3：2025年8月、9月、10月、11月、12月抽采瓦斯不稳定后排空，期间有调试发电机组但未准确计量，核减42.06万立方米。</t>
  </si>
  <si>
    <t>黔西南晴隆安宝煤矿有限公司</t>
  </si>
  <si>
    <t>三宝煤矿</t>
  </si>
  <si>
    <t>实际利用量为190.72万立方米，核减瓦斯利用量9.14万立方米；原因1：煤矿统计有误。</t>
  </si>
  <si>
    <t>五、安顺市小计</t>
  </si>
  <si>
    <t>安顺市</t>
  </si>
  <si>
    <t>西秀区</t>
  </si>
  <si>
    <t>贵州强盛集团投资有限公司</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</si>
</sst>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2">
    <font>
      <sz val="11"/>
      <color theme="1"/>
      <name val="宋体"/>
      <charset val="134"/>
      <scheme val="minor"/>
    </font>
    <font>
      <sz val="11"/>
      <name val="黑体"/>
      <charset val="134"/>
    </font>
    <font>
      <sz val="10"/>
      <name val="黑体"/>
      <charset val="134"/>
    </font>
    <font>
      <sz val="11"/>
      <name val="仿宋_GB2312"/>
      <charset val="134"/>
    </font>
    <font>
      <sz val="22"/>
      <name val="黑体"/>
      <charset val="134"/>
    </font>
    <font>
      <sz val="24"/>
      <name val="方正小标宋简体"/>
      <charset val="134"/>
    </font>
    <font>
      <b/>
      <sz val="10"/>
      <name val="黑体"/>
      <charset val="134"/>
    </font>
    <font>
      <sz val="10"/>
      <name val="黑体"/>
      <charset val="0"/>
    </font>
    <font>
      <sz val="10"/>
      <name val="仿宋_GB2312"/>
      <charset val="134"/>
    </font>
    <font>
      <sz val="10"/>
      <name val="仿宋_GB2312"/>
      <charset val="0"/>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name val="Times New Roman"/>
      <charset val="0"/>
    </font>
    <font>
      <sz val="11"/>
      <color indexed="12"/>
      <name val="Times New Roman"/>
      <charset val="0"/>
    </font>
    <font>
      <sz val="10"/>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0" fillId="2" borderId="5"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6" applyNumberFormat="0" applyFill="0" applyAlignment="0" applyProtection="0">
      <alignment vertical="center"/>
    </xf>
    <xf numFmtId="0" fontId="16" fillId="0" borderId="6" applyNumberFormat="0" applyFill="0" applyAlignment="0" applyProtection="0">
      <alignment vertical="center"/>
    </xf>
    <xf numFmtId="0" fontId="17" fillId="0" borderId="7" applyNumberFormat="0" applyFill="0" applyAlignment="0" applyProtection="0">
      <alignment vertical="center"/>
    </xf>
    <xf numFmtId="0" fontId="17" fillId="0" borderId="0" applyNumberFormat="0" applyFill="0" applyBorder="0" applyAlignment="0" applyProtection="0">
      <alignment vertical="center"/>
    </xf>
    <xf numFmtId="0" fontId="18" fillId="3" borderId="8" applyNumberFormat="0" applyAlignment="0" applyProtection="0">
      <alignment vertical="center"/>
    </xf>
    <xf numFmtId="0" fontId="19" fillId="4" borderId="9" applyNumberFormat="0" applyAlignment="0" applyProtection="0">
      <alignment vertical="center"/>
    </xf>
    <xf numFmtId="0" fontId="20" fillId="4" borderId="8" applyNumberFormat="0" applyAlignment="0" applyProtection="0">
      <alignment vertical="center"/>
    </xf>
    <xf numFmtId="0" fontId="21" fillId="5" borderId="10" applyNumberFormat="0" applyAlignment="0" applyProtection="0">
      <alignment vertical="center"/>
    </xf>
    <xf numFmtId="0" fontId="22" fillId="0" borderId="11" applyNumberFormat="0" applyFill="0" applyAlignment="0" applyProtection="0">
      <alignment vertical="center"/>
    </xf>
    <xf numFmtId="0" fontId="23" fillId="0" borderId="12"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xf numFmtId="0" fontId="29" fillId="0" borderId="0">
      <alignment vertical="center"/>
    </xf>
    <xf numFmtId="0" fontId="30" fillId="0" borderId="0" applyProtection="0">
      <alignment vertical="center"/>
    </xf>
  </cellStyleXfs>
  <cellXfs count="33">
    <xf numFmtId="0" fontId="0" fillId="0" borderId="0" xfId="0">
      <alignment vertical="center"/>
    </xf>
    <xf numFmtId="0" fontId="1" fillId="0" borderId="0" xfId="0" applyNumberFormat="1" applyFont="1" applyFill="1" applyBorder="1" applyAlignment="1">
      <alignment horizontal="center" vertical="center"/>
    </xf>
    <xf numFmtId="0" fontId="2" fillId="0" borderId="0" xfId="0" applyNumberFormat="1" applyFont="1" applyFill="1" applyBorder="1" applyAlignment="1">
      <alignment horizontal="center" vertical="center"/>
    </xf>
    <xf numFmtId="0" fontId="3" fillId="0" borderId="0" xfId="0" applyNumberFormat="1" applyFont="1" applyFill="1" applyBorder="1" applyAlignment="1">
      <alignment horizontal="center" vertical="center"/>
    </xf>
    <xf numFmtId="0" fontId="1" fillId="0" borderId="0" xfId="0" applyNumberFormat="1" applyFont="1" applyFill="1" applyBorder="1" applyAlignment="1">
      <alignment horizontal="center" vertical="center" wrapText="1"/>
    </xf>
    <xf numFmtId="0" fontId="1" fillId="0" borderId="0" xfId="0" applyNumberFormat="1" applyFont="1" applyFill="1" applyBorder="1" applyAlignment="1">
      <alignment horizontal="justify" vertical="center" wrapText="1"/>
    </xf>
    <xf numFmtId="0"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justify" vertical="center" wrapText="1"/>
    </xf>
    <xf numFmtId="0" fontId="4" fillId="0" borderId="0" xfId="0" applyNumberFormat="1" applyFont="1" applyFill="1" applyAlignment="1">
      <alignment horizontal="center" vertical="center" wrapText="1"/>
    </xf>
    <xf numFmtId="0" fontId="5" fillId="0" borderId="0" xfId="49" applyNumberFormat="1" applyFont="1" applyFill="1" applyBorder="1" applyAlignment="1">
      <alignment horizontal="center" vertical="center" wrapText="1"/>
    </xf>
    <xf numFmtId="0" fontId="5" fillId="0" borderId="0" xfId="49" applyNumberFormat="1" applyFont="1" applyFill="1" applyBorder="1" applyAlignment="1">
      <alignment horizontal="justify" vertical="center" wrapText="1"/>
    </xf>
    <xf numFmtId="0" fontId="2" fillId="0" borderId="1" xfId="49" applyNumberFormat="1" applyFont="1" applyFill="1" applyBorder="1" applyAlignment="1">
      <alignment horizontal="center" vertical="center" wrapText="1"/>
    </xf>
    <xf numFmtId="0" fontId="2" fillId="0" borderId="1" xfId="0" applyNumberFormat="1" applyFont="1" applyFill="1" applyBorder="1" applyAlignment="1">
      <alignment horizontal="center" vertical="center" wrapText="1"/>
    </xf>
    <xf numFmtId="0" fontId="6" fillId="0" borderId="2" xfId="0" applyNumberFormat="1" applyFont="1" applyFill="1" applyBorder="1" applyAlignment="1">
      <alignment horizontal="center" vertical="center" wrapText="1"/>
    </xf>
    <xf numFmtId="0" fontId="6" fillId="0" borderId="3" xfId="0" applyNumberFormat="1" applyFont="1" applyFill="1" applyBorder="1" applyAlignment="1">
      <alignment horizontal="center" vertical="center" wrapText="1"/>
    </xf>
    <xf numFmtId="0" fontId="6" fillId="0" borderId="3" xfId="0" applyNumberFormat="1" applyFont="1" applyFill="1" applyBorder="1" applyAlignment="1">
      <alignment horizontal="justify" vertical="center" wrapText="1"/>
    </xf>
    <xf numFmtId="0" fontId="6" fillId="0" borderId="4" xfId="0" applyNumberFormat="1" applyFont="1" applyFill="1" applyBorder="1" applyAlignment="1">
      <alignment horizontal="center" vertical="center" wrapText="1"/>
    </xf>
    <xf numFmtId="0" fontId="7" fillId="0" borderId="1" xfId="0" applyNumberFormat="1" applyFont="1" applyFill="1" applyBorder="1" applyAlignment="1">
      <alignment horizontal="center" vertical="center" wrapText="1"/>
    </xf>
    <xf numFmtId="0" fontId="2" fillId="0" borderId="1" xfId="0" applyNumberFormat="1" applyFont="1" applyFill="1" applyBorder="1" applyAlignment="1">
      <alignment horizontal="justify" vertical="center" wrapText="1"/>
    </xf>
    <xf numFmtId="0" fontId="2" fillId="0" borderId="0" xfId="49" applyNumberFormat="1" applyFont="1" applyFill="1" applyBorder="1" applyAlignment="1">
      <alignment horizontal="center" vertical="center" wrapText="1"/>
    </xf>
    <xf numFmtId="0" fontId="7" fillId="0" borderId="0" xfId="0" applyNumberFormat="1" applyFont="1" applyFill="1" applyBorder="1" applyAlignment="1">
      <alignment horizontal="center" vertical="center" wrapText="1"/>
    </xf>
    <xf numFmtId="0" fontId="8" fillId="0" borderId="1" xfId="0" applyNumberFormat="1" applyFont="1" applyFill="1" applyBorder="1" applyAlignment="1">
      <alignment horizontal="center" vertical="center" wrapText="1"/>
    </xf>
    <xf numFmtId="0" fontId="8" fillId="0" borderId="1" xfId="0" applyNumberFormat="1" applyFont="1" applyFill="1" applyBorder="1" applyAlignment="1">
      <alignment horizontal="justify" vertical="center" wrapText="1"/>
    </xf>
    <xf numFmtId="176" fontId="8" fillId="0" borderId="1" xfId="0" applyNumberFormat="1" applyFont="1" applyFill="1" applyBorder="1" applyAlignment="1">
      <alignment horizontal="center" vertical="center" wrapText="1"/>
    </xf>
    <xf numFmtId="176" fontId="8" fillId="0" borderId="1" xfId="0" applyNumberFormat="1" applyFont="1" applyFill="1" applyBorder="1" applyAlignment="1">
      <alignment horizontal="justify" vertical="center" wrapText="1"/>
    </xf>
    <xf numFmtId="0" fontId="9" fillId="0" borderId="1" xfId="0" applyNumberFormat="1" applyFont="1" applyFill="1" applyBorder="1" applyAlignment="1">
      <alignment horizontal="center" vertical="center" wrapText="1"/>
    </xf>
    <xf numFmtId="0" fontId="8" fillId="0" borderId="1" xfId="49" applyNumberFormat="1" applyFont="1" applyFill="1" applyBorder="1" applyAlignment="1">
      <alignment horizontal="center" vertical="center" wrapText="1"/>
    </xf>
    <xf numFmtId="0" fontId="8" fillId="0" borderId="1" xfId="49" applyNumberFormat="1" applyFont="1" applyFill="1" applyBorder="1" applyAlignment="1">
      <alignment horizontal="justify" vertical="center" wrapText="1"/>
    </xf>
    <xf numFmtId="0" fontId="9" fillId="0" borderId="1" xfId="0" applyNumberFormat="1" applyFont="1" applyFill="1" applyBorder="1" applyAlignment="1">
      <alignment horizontal="justify" vertical="center" wrapText="1"/>
    </xf>
    <xf numFmtId="0" fontId="8" fillId="0" borderId="1" xfId="0" applyNumberFormat="1" applyFont="1" applyFill="1" applyBorder="1" applyAlignment="1">
      <alignment horizontal="justify" vertical="center"/>
    </xf>
    <xf numFmtId="0" fontId="8" fillId="0" borderId="1" xfId="0" applyFont="1" applyFill="1" applyBorder="1" applyAlignment="1">
      <alignment horizontal="justify" vertical="center" wrapText="1"/>
    </xf>
    <xf numFmtId="0" fontId="6" fillId="0" borderId="1" xfId="0" applyNumberFormat="1" applyFont="1" applyFill="1" applyBorder="1" applyAlignment="1">
      <alignment horizontal="center" vertical="center" wrapText="1"/>
    </xf>
    <xf numFmtId="176" fontId="2" fillId="0" borderId="1" xfId="0" applyNumberFormat="1" applyFont="1" applyFill="1" applyBorder="1" applyAlignment="1">
      <alignment horizontal="center" vertical="center" wrapText="1"/>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 3" xfId="50"/>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FFC000"/>
      <color rgb="00FFFF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customXml" Target="../customXml/item2.xml"/><Relationship Id="rId2" Type="http://schemas.openxmlformats.org/officeDocument/2006/relationships/customXml" Target="../customXml/item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41"/>
  <sheetViews>
    <sheetView tabSelected="1" zoomScale="70" zoomScaleNormal="70" workbookViewId="0">
      <pane ySplit="4" topLeftCell="A5" activePane="bottomLeft" state="frozen"/>
      <selection/>
      <selection pane="bottomLeft" activeCell="M9" sqref="M9"/>
    </sheetView>
  </sheetViews>
  <sheetFormatPr defaultColWidth="8.72566371681416" defaultRowHeight="13.5"/>
  <cols>
    <col min="1" max="1" width="7.86725663716814" style="4" customWidth="1"/>
    <col min="2" max="2" width="9.87610619469027" style="4" customWidth="1"/>
    <col min="3" max="3" width="10.9026548672566" style="4" customWidth="1"/>
    <col min="4" max="4" width="23.7522123893805" style="5" customWidth="1"/>
    <col min="5" max="5" width="26.9380530973451" style="4" customWidth="1"/>
    <col min="6" max="6" width="15.9734513274336" style="4" customWidth="1"/>
    <col min="7" max="7" width="12.8495575221239" style="4" customWidth="1"/>
    <col min="8" max="8" width="10.6283185840708" style="6" customWidth="1"/>
    <col min="9" max="9" width="42.0088495575221" style="7" customWidth="1"/>
    <col min="10" max="16384" width="8.72566371681416" style="1"/>
  </cols>
  <sheetData>
    <row r="1" ht="27.75" spans="1:15">
      <c r="A1" s="8" t="s">
        <v>0</v>
      </c>
      <c r="B1" s="8"/>
    </row>
    <row r="2" s="1" customFormat="1" ht="33" spans="1:15">
      <c r="A2" s="9" t="s">
        <v>1</v>
      </c>
      <c r="B2" s="9"/>
      <c r="C2" s="9"/>
      <c r="D2" s="10"/>
      <c r="E2" s="9"/>
      <c r="F2" s="9"/>
      <c r="G2" s="9"/>
      <c r="H2" s="9"/>
      <c r="I2" s="10"/>
    </row>
    <row r="3" s="2" customFormat="1" ht="40" customHeight="1" spans="1:15">
      <c r="A3" s="11" t="s">
        <v>2</v>
      </c>
      <c r="B3" s="11" t="s">
        <v>3</v>
      </c>
      <c r="C3" s="11" t="s">
        <v>4</v>
      </c>
      <c r="D3" s="11" t="s">
        <v>5</v>
      </c>
      <c r="E3" s="11" t="s">
        <v>6</v>
      </c>
      <c r="F3" s="11" t="s">
        <v>7</v>
      </c>
      <c r="G3" s="12" t="s">
        <v>8</v>
      </c>
      <c r="H3" s="12" t="s">
        <v>9</v>
      </c>
      <c r="I3" s="12" t="s">
        <v>10</v>
      </c>
    </row>
    <row r="4" ht="40" customHeight="1" spans="1:15">
      <c r="A4" s="13" t="s">
        <v>11</v>
      </c>
      <c r="B4" s="14"/>
      <c r="C4" s="14"/>
      <c r="D4" s="15"/>
      <c r="E4" s="14"/>
      <c r="F4" s="16"/>
      <c r="G4" s="17">
        <f>G5+G63+G122+G134+G140</f>
        <v>144620.01</v>
      </c>
      <c r="H4" s="17">
        <f>H5+H63+H122+H134+H140</f>
        <v>29146.85</v>
      </c>
      <c r="I4" s="18"/>
    </row>
    <row r="5" ht="40" customHeight="1" spans="1:15">
      <c r="A5" s="13" t="s">
        <v>12</v>
      </c>
      <c r="B5" s="14"/>
      <c r="C5" s="14"/>
      <c r="D5" s="15"/>
      <c r="E5" s="14"/>
      <c r="F5" s="16"/>
      <c r="G5" s="12">
        <f>SUM(G6:G62)</f>
        <v>65914.84</v>
      </c>
      <c r="H5" s="12">
        <f>SUM(H6:H62)</f>
        <v>13214.83</v>
      </c>
      <c r="I5" s="18"/>
      <c r="J5" s="19"/>
      <c r="K5" s="6"/>
      <c r="L5" s="6"/>
      <c r="M5" s="20"/>
      <c r="N5" s="20"/>
      <c r="O5" s="20"/>
    </row>
    <row r="6" ht="40" customHeight="1" spans="1:15">
      <c r="A6" s="21">
        <v>1</v>
      </c>
      <c r="B6" s="21" t="s">
        <v>13</v>
      </c>
      <c r="C6" s="21" t="s">
        <v>14</v>
      </c>
      <c r="D6" s="22" t="s">
        <v>15</v>
      </c>
      <c r="E6" s="21" t="s">
        <v>16</v>
      </c>
      <c r="F6" s="21" t="s">
        <v>17</v>
      </c>
      <c r="G6" s="21">
        <v>3918.06</v>
      </c>
      <c r="H6" s="23">
        <v>783.61</v>
      </c>
      <c r="I6" s="24" t="s">
        <v>18</v>
      </c>
    </row>
    <row r="7" ht="40" customHeight="1" spans="1:15">
      <c r="A7" s="21">
        <v>2</v>
      </c>
      <c r="B7" s="21" t="s">
        <v>13</v>
      </c>
      <c r="C7" s="21" t="s">
        <v>14</v>
      </c>
      <c r="D7" s="22" t="s">
        <v>15</v>
      </c>
      <c r="E7" s="21" t="s">
        <v>19</v>
      </c>
      <c r="F7" s="21" t="s">
        <v>17</v>
      </c>
      <c r="G7" s="21">
        <v>3633.43</v>
      </c>
      <c r="H7" s="23">
        <v>726.68</v>
      </c>
      <c r="I7" s="24" t="s">
        <v>20</v>
      </c>
    </row>
    <row r="8" ht="40" customHeight="1" spans="1:15">
      <c r="A8" s="21">
        <v>3</v>
      </c>
      <c r="B8" s="21" t="s">
        <v>13</v>
      </c>
      <c r="C8" s="21" t="s">
        <v>14</v>
      </c>
      <c r="D8" s="22" t="s">
        <v>15</v>
      </c>
      <c r="E8" s="21" t="s">
        <v>21</v>
      </c>
      <c r="F8" s="21" t="s">
        <v>17</v>
      </c>
      <c r="G8" s="21">
        <v>4213.81</v>
      </c>
      <c r="H8" s="23">
        <v>842.76</v>
      </c>
      <c r="I8" s="24" t="s">
        <v>22</v>
      </c>
    </row>
    <row r="9" ht="40" customHeight="1" spans="1:15">
      <c r="A9" s="21">
        <v>4</v>
      </c>
      <c r="B9" s="21" t="s">
        <v>13</v>
      </c>
      <c r="C9" s="21" t="s">
        <v>14</v>
      </c>
      <c r="D9" s="22" t="s">
        <v>15</v>
      </c>
      <c r="E9" s="21" t="s">
        <v>23</v>
      </c>
      <c r="F9" s="21" t="s">
        <v>17</v>
      </c>
      <c r="G9" s="21">
        <v>2933.49</v>
      </c>
      <c r="H9" s="23">
        <v>586.69</v>
      </c>
      <c r="I9" s="24" t="s">
        <v>18</v>
      </c>
    </row>
    <row r="10" ht="40" customHeight="1" spans="1:15">
      <c r="A10" s="21">
        <v>5</v>
      </c>
      <c r="B10" s="21" t="s">
        <v>13</v>
      </c>
      <c r="C10" s="21" t="s">
        <v>14</v>
      </c>
      <c r="D10" s="22" t="s">
        <v>15</v>
      </c>
      <c r="E10" s="21" t="s">
        <v>24</v>
      </c>
      <c r="F10" s="21" t="s">
        <v>17</v>
      </c>
      <c r="G10" s="21">
        <v>4833.34</v>
      </c>
      <c r="H10" s="23">
        <v>966.66</v>
      </c>
      <c r="I10" s="24" t="s">
        <v>25</v>
      </c>
    </row>
    <row r="11" ht="40" customHeight="1" spans="1:15">
      <c r="A11" s="21">
        <v>6</v>
      </c>
      <c r="B11" s="21" t="s">
        <v>13</v>
      </c>
      <c r="C11" s="21" t="s">
        <v>14</v>
      </c>
      <c r="D11" s="22" t="s">
        <v>15</v>
      </c>
      <c r="E11" s="21" t="s">
        <v>26</v>
      </c>
      <c r="F11" s="21" t="s">
        <v>17</v>
      </c>
      <c r="G11" s="21">
        <v>3858.34</v>
      </c>
      <c r="H11" s="23">
        <v>771.66</v>
      </c>
      <c r="I11" s="24" t="s">
        <v>18</v>
      </c>
    </row>
    <row r="12" s="1" customFormat="1" ht="40" customHeight="1" spans="1:15">
      <c r="A12" s="21">
        <v>7</v>
      </c>
      <c r="B12" s="21" t="s">
        <v>13</v>
      </c>
      <c r="C12" s="21" t="s">
        <v>14</v>
      </c>
      <c r="D12" s="22" t="s">
        <v>27</v>
      </c>
      <c r="E12" s="21" t="s">
        <v>28</v>
      </c>
      <c r="F12" s="21" t="s">
        <v>17</v>
      </c>
      <c r="G12" s="21">
        <v>1489.72</v>
      </c>
      <c r="H12" s="23">
        <v>297.94</v>
      </c>
      <c r="I12" s="24" t="s">
        <v>29</v>
      </c>
    </row>
    <row r="13" s="1" customFormat="1" ht="51" spans="1:15">
      <c r="A13" s="21">
        <v>8</v>
      </c>
      <c r="B13" s="21" t="s">
        <v>13</v>
      </c>
      <c r="C13" s="21" t="s">
        <v>14</v>
      </c>
      <c r="D13" s="22" t="s">
        <v>30</v>
      </c>
      <c r="E13" s="21" t="s">
        <v>31</v>
      </c>
      <c r="F13" s="21" t="s">
        <v>17</v>
      </c>
      <c r="G13" s="21">
        <v>154.85</v>
      </c>
      <c r="H13" s="23">
        <v>30.97</v>
      </c>
      <c r="I13" s="24" t="s">
        <v>32</v>
      </c>
    </row>
    <row r="14" s="1" customFormat="1" ht="38.25" spans="1:15">
      <c r="A14" s="21">
        <v>9</v>
      </c>
      <c r="B14" s="21" t="s">
        <v>13</v>
      </c>
      <c r="C14" s="21" t="s">
        <v>14</v>
      </c>
      <c r="D14" s="22" t="s">
        <v>33</v>
      </c>
      <c r="E14" s="21" t="s">
        <v>34</v>
      </c>
      <c r="F14" s="21" t="s">
        <v>17</v>
      </c>
      <c r="G14" s="21">
        <v>433.09</v>
      </c>
      <c r="H14" s="23">
        <v>86.61</v>
      </c>
      <c r="I14" s="24" t="s">
        <v>35</v>
      </c>
    </row>
    <row r="15" s="1" customFormat="1" ht="40" customHeight="1" spans="1:15">
      <c r="A15" s="21">
        <v>10</v>
      </c>
      <c r="B15" s="21" t="s">
        <v>13</v>
      </c>
      <c r="C15" s="21" t="s">
        <v>14</v>
      </c>
      <c r="D15" s="22" t="s">
        <v>36</v>
      </c>
      <c r="E15" s="21" t="s">
        <v>37</v>
      </c>
      <c r="F15" s="21" t="s">
        <v>17</v>
      </c>
      <c r="G15" s="23">
        <v>18.8</v>
      </c>
      <c r="H15" s="23">
        <v>3.76</v>
      </c>
      <c r="I15" s="24" t="s">
        <v>38</v>
      </c>
    </row>
    <row r="16" s="1" customFormat="1" ht="76.5" spans="1:15">
      <c r="A16" s="21">
        <v>11</v>
      </c>
      <c r="B16" s="21" t="s">
        <v>13</v>
      </c>
      <c r="C16" s="21" t="s">
        <v>14</v>
      </c>
      <c r="D16" s="22" t="s">
        <v>39</v>
      </c>
      <c r="E16" s="21" t="s">
        <v>40</v>
      </c>
      <c r="F16" s="21" t="s">
        <v>17</v>
      </c>
      <c r="G16" s="21">
        <v>422.87</v>
      </c>
      <c r="H16" s="23">
        <v>84.57</v>
      </c>
      <c r="I16" s="24" t="s">
        <v>41</v>
      </c>
    </row>
    <row r="17" ht="40" customHeight="1" spans="1:9">
      <c r="A17" s="25">
        <v>12</v>
      </c>
      <c r="B17" s="21" t="s">
        <v>13</v>
      </c>
      <c r="C17" s="21" t="s">
        <v>14</v>
      </c>
      <c r="D17" s="22" t="s">
        <v>42</v>
      </c>
      <c r="E17" s="21" t="s">
        <v>43</v>
      </c>
      <c r="F17" s="21" t="s">
        <v>17</v>
      </c>
      <c r="G17" s="21">
        <v>1953.17</v>
      </c>
      <c r="H17" s="21">
        <v>390.63</v>
      </c>
      <c r="I17" s="22" t="s">
        <v>44</v>
      </c>
    </row>
    <row r="18" ht="40" customHeight="1" spans="1:9">
      <c r="A18" s="25">
        <v>13</v>
      </c>
      <c r="B18" s="21" t="s">
        <v>13</v>
      </c>
      <c r="C18" s="21" t="s">
        <v>14</v>
      </c>
      <c r="D18" s="22" t="s">
        <v>42</v>
      </c>
      <c r="E18" s="21" t="s">
        <v>45</v>
      </c>
      <c r="F18" s="21" t="s">
        <v>17</v>
      </c>
      <c r="G18" s="21">
        <v>937.82</v>
      </c>
      <c r="H18" s="21">
        <v>187.56</v>
      </c>
      <c r="I18" s="22" t="s">
        <v>18</v>
      </c>
    </row>
    <row r="19" s="1" customFormat="1" ht="38.25" spans="1:9">
      <c r="A19" s="25">
        <v>14</v>
      </c>
      <c r="B19" s="21" t="s">
        <v>13</v>
      </c>
      <c r="C19" s="21" t="s">
        <v>14</v>
      </c>
      <c r="D19" s="22" t="s">
        <v>33</v>
      </c>
      <c r="E19" s="21" t="s">
        <v>46</v>
      </c>
      <c r="F19" s="21" t="s">
        <v>17</v>
      </c>
      <c r="G19" s="21">
        <v>1895.99</v>
      </c>
      <c r="H19" s="26">
        <v>379.19</v>
      </c>
      <c r="I19" s="27" t="s">
        <v>47</v>
      </c>
    </row>
    <row r="20" s="1" customFormat="1" ht="38.25" spans="1:9">
      <c r="A20" s="25">
        <v>15</v>
      </c>
      <c r="B20" s="21" t="s">
        <v>13</v>
      </c>
      <c r="C20" s="21" t="s">
        <v>14</v>
      </c>
      <c r="D20" s="22" t="s">
        <v>33</v>
      </c>
      <c r="E20" s="21" t="s">
        <v>48</v>
      </c>
      <c r="F20" s="21" t="s">
        <v>17</v>
      </c>
      <c r="G20" s="21">
        <v>963.53</v>
      </c>
      <c r="H20" s="26">
        <v>192.7</v>
      </c>
      <c r="I20" s="27" t="s">
        <v>49</v>
      </c>
    </row>
    <row r="21" ht="40" customHeight="1" spans="1:9">
      <c r="A21" s="25">
        <v>16</v>
      </c>
      <c r="B21" s="21" t="s">
        <v>13</v>
      </c>
      <c r="C21" s="21" t="s">
        <v>14</v>
      </c>
      <c r="D21" s="22" t="s">
        <v>50</v>
      </c>
      <c r="E21" s="21" t="s">
        <v>51</v>
      </c>
      <c r="F21" s="21" t="s">
        <v>17</v>
      </c>
      <c r="G21" s="21">
        <v>908.92</v>
      </c>
      <c r="H21" s="21">
        <v>181.78</v>
      </c>
      <c r="I21" s="22" t="s">
        <v>52</v>
      </c>
    </row>
    <row r="22" ht="40" customHeight="1" spans="1:9">
      <c r="A22" s="25">
        <v>17</v>
      </c>
      <c r="B22" s="21" t="s">
        <v>13</v>
      </c>
      <c r="C22" s="21" t="s">
        <v>14</v>
      </c>
      <c r="D22" s="22" t="s">
        <v>53</v>
      </c>
      <c r="E22" s="21" t="s">
        <v>54</v>
      </c>
      <c r="F22" s="21" t="s">
        <v>17</v>
      </c>
      <c r="G22" s="21">
        <v>708.52</v>
      </c>
      <c r="H22" s="26">
        <v>141.7</v>
      </c>
      <c r="I22" s="27" t="s">
        <v>55</v>
      </c>
    </row>
    <row r="23" ht="40" customHeight="1" spans="1:9">
      <c r="A23" s="25">
        <v>18</v>
      </c>
      <c r="B23" s="21" t="s">
        <v>13</v>
      </c>
      <c r="C23" s="21" t="s">
        <v>14</v>
      </c>
      <c r="D23" s="22" t="s">
        <v>56</v>
      </c>
      <c r="E23" s="21" t="s">
        <v>57</v>
      </c>
      <c r="F23" s="21" t="s">
        <v>17</v>
      </c>
      <c r="G23" s="21">
        <v>1084.03</v>
      </c>
      <c r="H23" s="21">
        <v>216.8</v>
      </c>
      <c r="I23" s="22" t="s">
        <v>18</v>
      </c>
    </row>
    <row r="24" ht="40" customHeight="1" spans="1:9">
      <c r="A24" s="25">
        <v>19</v>
      </c>
      <c r="B24" s="21" t="s">
        <v>13</v>
      </c>
      <c r="C24" s="21" t="s">
        <v>14</v>
      </c>
      <c r="D24" s="22" t="s">
        <v>58</v>
      </c>
      <c r="E24" s="21" t="s">
        <v>59</v>
      </c>
      <c r="F24" s="21" t="s">
        <v>17</v>
      </c>
      <c r="G24" s="21">
        <v>2667.82</v>
      </c>
      <c r="H24" s="26">
        <v>533.56</v>
      </c>
      <c r="I24" s="27" t="s">
        <v>60</v>
      </c>
    </row>
    <row r="25" ht="38.25" spans="1:9">
      <c r="A25" s="25">
        <v>20</v>
      </c>
      <c r="B25" s="21" t="s">
        <v>13</v>
      </c>
      <c r="C25" s="21" t="s">
        <v>14</v>
      </c>
      <c r="D25" s="22" t="s">
        <v>61</v>
      </c>
      <c r="E25" s="21" t="s">
        <v>62</v>
      </c>
      <c r="F25" s="21" t="s">
        <v>17</v>
      </c>
      <c r="G25" s="21">
        <v>140.73</v>
      </c>
      <c r="H25" s="26">
        <v>28.14</v>
      </c>
      <c r="I25" s="27" t="s">
        <v>63</v>
      </c>
    </row>
    <row r="26" ht="89.25" spans="1:9">
      <c r="A26" s="25">
        <v>21</v>
      </c>
      <c r="B26" s="21" t="s">
        <v>13</v>
      </c>
      <c r="C26" s="21" t="s">
        <v>14</v>
      </c>
      <c r="D26" s="22" t="s">
        <v>61</v>
      </c>
      <c r="E26" s="21" t="s">
        <v>64</v>
      </c>
      <c r="F26" s="21" t="s">
        <v>17</v>
      </c>
      <c r="G26" s="21">
        <v>28.49</v>
      </c>
      <c r="H26" s="21">
        <v>5.69</v>
      </c>
      <c r="I26" s="22" t="s">
        <v>65</v>
      </c>
    </row>
    <row r="27" ht="63.75" spans="1:9">
      <c r="A27" s="25">
        <v>22</v>
      </c>
      <c r="B27" s="21" t="s">
        <v>13</v>
      </c>
      <c r="C27" s="21" t="s">
        <v>14</v>
      </c>
      <c r="D27" s="22" t="s">
        <v>66</v>
      </c>
      <c r="E27" s="21" t="s">
        <v>67</v>
      </c>
      <c r="F27" s="21" t="s">
        <v>17</v>
      </c>
      <c r="G27" s="21">
        <v>38.67</v>
      </c>
      <c r="H27" s="21">
        <v>7.73</v>
      </c>
      <c r="I27" s="22" t="s">
        <v>68</v>
      </c>
    </row>
    <row r="28" ht="51" spans="1:9">
      <c r="A28" s="25">
        <v>23</v>
      </c>
      <c r="B28" s="21" t="s">
        <v>13</v>
      </c>
      <c r="C28" s="21" t="s">
        <v>14</v>
      </c>
      <c r="D28" s="22" t="s">
        <v>69</v>
      </c>
      <c r="E28" s="21" t="s">
        <v>70</v>
      </c>
      <c r="F28" s="21" t="s">
        <v>17</v>
      </c>
      <c r="G28" s="21">
        <v>1054.25</v>
      </c>
      <c r="H28" s="21">
        <v>210.85</v>
      </c>
      <c r="I28" s="22" t="s">
        <v>71</v>
      </c>
    </row>
    <row r="29" ht="40" customHeight="1" spans="1:9">
      <c r="A29" s="25">
        <v>24</v>
      </c>
      <c r="B29" s="21" t="s">
        <v>13</v>
      </c>
      <c r="C29" s="21" t="s">
        <v>14</v>
      </c>
      <c r="D29" s="22" t="s">
        <v>72</v>
      </c>
      <c r="E29" s="26" t="s">
        <v>73</v>
      </c>
      <c r="F29" s="21" t="s">
        <v>17</v>
      </c>
      <c r="G29" s="21">
        <v>0</v>
      </c>
      <c r="H29" s="21">
        <v>0</v>
      </c>
      <c r="I29" s="22" t="s">
        <v>74</v>
      </c>
    </row>
    <row r="30" ht="38.25" spans="1:9">
      <c r="A30" s="25">
        <v>25</v>
      </c>
      <c r="B30" s="21" t="s">
        <v>13</v>
      </c>
      <c r="C30" s="21" t="s">
        <v>14</v>
      </c>
      <c r="D30" s="22" t="s">
        <v>61</v>
      </c>
      <c r="E30" s="26" t="s">
        <v>75</v>
      </c>
      <c r="F30" s="21" t="s">
        <v>17</v>
      </c>
      <c r="G30" s="21">
        <v>476.29</v>
      </c>
      <c r="H30" s="26">
        <v>95.25</v>
      </c>
      <c r="I30" s="27" t="s">
        <v>76</v>
      </c>
    </row>
    <row r="31" ht="40" customHeight="1" spans="1:9">
      <c r="A31" s="25">
        <v>26</v>
      </c>
      <c r="B31" s="21" t="s">
        <v>13</v>
      </c>
      <c r="C31" s="21" t="s">
        <v>14</v>
      </c>
      <c r="D31" s="22" t="s">
        <v>77</v>
      </c>
      <c r="E31" s="26" t="s">
        <v>78</v>
      </c>
      <c r="F31" s="21" t="s">
        <v>17</v>
      </c>
      <c r="G31" s="21">
        <v>1419.38</v>
      </c>
      <c r="H31" s="21">
        <v>283.87</v>
      </c>
      <c r="I31" s="22" t="s">
        <v>18</v>
      </c>
    </row>
    <row r="32" ht="63.75" spans="1:9">
      <c r="A32" s="25">
        <v>27</v>
      </c>
      <c r="B32" s="21" t="s">
        <v>13</v>
      </c>
      <c r="C32" s="21" t="s">
        <v>14</v>
      </c>
      <c r="D32" s="22" t="s">
        <v>79</v>
      </c>
      <c r="E32" s="21" t="s">
        <v>80</v>
      </c>
      <c r="F32" s="21" t="s">
        <v>17</v>
      </c>
      <c r="G32" s="21">
        <v>4.97</v>
      </c>
      <c r="H32" s="26">
        <v>0.99</v>
      </c>
      <c r="I32" s="27" t="s">
        <v>81</v>
      </c>
    </row>
    <row r="33" ht="40" customHeight="1" spans="1:9">
      <c r="A33" s="25">
        <v>28</v>
      </c>
      <c r="B33" s="21" t="s">
        <v>13</v>
      </c>
      <c r="C33" s="21" t="s">
        <v>14</v>
      </c>
      <c r="D33" s="22" t="s">
        <v>82</v>
      </c>
      <c r="E33" s="21" t="s">
        <v>83</v>
      </c>
      <c r="F33" s="21" t="s">
        <v>84</v>
      </c>
      <c r="G33" s="21">
        <v>14.56</v>
      </c>
      <c r="H33" s="21">
        <v>4.36</v>
      </c>
      <c r="I33" s="22" t="s">
        <v>18</v>
      </c>
    </row>
    <row r="34" ht="40" customHeight="1" spans="1:9">
      <c r="A34" s="25">
        <v>29</v>
      </c>
      <c r="B34" s="21" t="s">
        <v>13</v>
      </c>
      <c r="C34" s="21" t="s">
        <v>85</v>
      </c>
      <c r="D34" s="22" t="s">
        <v>86</v>
      </c>
      <c r="E34" s="21" t="s">
        <v>87</v>
      </c>
      <c r="F34" s="21" t="s">
        <v>17</v>
      </c>
      <c r="G34" s="23">
        <v>3276.9</v>
      </c>
      <c r="H34" s="21">
        <v>655.38</v>
      </c>
      <c r="I34" s="22" t="s">
        <v>18</v>
      </c>
    </row>
    <row r="35" ht="40" customHeight="1" spans="1:9">
      <c r="A35" s="25">
        <v>30</v>
      </c>
      <c r="B35" s="21" t="s">
        <v>13</v>
      </c>
      <c r="C35" s="21" t="s">
        <v>85</v>
      </c>
      <c r="D35" s="22" t="s">
        <v>88</v>
      </c>
      <c r="E35" s="21" t="s">
        <v>89</v>
      </c>
      <c r="F35" s="21" t="s">
        <v>17</v>
      </c>
      <c r="G35" s="21">
        <v>2474.91</v>
      </c>
      <c r="H35" s="21">
        <v>494.98</v>
      </c>
      <c r="I35" s="22" t="s">
        <v>90</v>
      </c>
    </row>
    <row r="36" s="1" customFormat="1" ht="38.25" spans="1:9">
      <c r="A36" s="25">
        <v>31</v>
      </c>
      <c r="B36" s="21" t="s">
        <v>13</v>
      </c>
      <c r="C36" s="21" t="s">
        <v>85</v>
      </c>
      <c r="D36" s="22" t="s">
        <v>88</v>
      </c>
      <c r="E36" s="21" t="s">
        <v>91</v>
      </c>
      <c r="F36" s="21" t="s">
        <v>17</v>
      </c>
      <c r="G36" s="21">
        <v>0</v>
      </c>
      <c r="H36" s="21">
        <v>0</v>
      </c>
      <c r="I36" s="22" t="s">
        <v>92</v>
      </c>
    </row>
    <row r="37" ht="40" customHeight="1" spans="1:9">
      <c r="A37" s="25">
        <v>32</v>
      </c>
      <c r="B37" s="21" t="s">
        <v>13</v>
      </c>
      <c r="C37" s="21" t="s">
        <v>85</v>
      </c>
      <c r="D37" s="22" t="s">
        <v>93</v>
      </c>
      <c r="E37" s="26" t="s">
        <v>94</v>
      </c>
      <c r="F37" s="21" t="s">
        <v>17</v>
      </c>
      <c r="G37" s="21">
        <v>458.03</v>
      </c>
      <c r="H37" s="21">
        <v>91.6</v>
      </c>
      <c r="I37" s="22" t="s">
        <v>18</v>
      </c>
    </row>
    <row r="38" s="1" customFormat="1" ht="38.25" spans="1:9">
      <c r="A38" s="25">
        <v>33</v>
      </c>
      <c r="B38" s="21" t="s">
        <v>13</v>
      </c>
      <c r="C38" s="21" t="s">
        <v>85</v>
      </c>
      <c r="D38" s="22" t="s">
        <v>88</v>
      </c>
      <c r="E38" s="26" t="s">
        <v>95</v>
      </c>
      <c r="F38" s="21" t="s">
        <v>17</v>
      </c>
      <c r="G38" s="21">
        <v>791.67</v>
      </c>
      <c r="H38" s="21">
        <v>158.33</v>
      </c>
      <c r="I38" s="22" t="s">
        <v>96</v>
      </c>
    </row>
    <row r="39" ht="40" customHeight="1" spans="1:9">
      <c r="A39" s="25">
        <v>34</v>
      </c>
      <c r="B39" s="21" t="s">
        <v>13</v>
      </c>
      <c r="C39" s="21" t="s">
        <v>85</v>
      </c>
      <c r="D39" s="22" t="s">
        <v>97</v>
      </c>
      <c r="E39" s="26" t="s">
        <v>98</v>
      </c>
      <c r="F39" s="21" t="s">
        <v>17</v>
      </c>
      <c r="G39" s="21">
        <v>296.28</v>
      </c>
      <c r="H39" s="21">
        <v>59.25</v>
      </c>
      <c r="I39" s="22" t="s">
        <v>18</v>
      </c>
    </row>
    <row r="40" ht="40" customHeight="1" spans="1:9">
      <c r="A40" s="25">
        <v>35</v>
      </c>
      <c r="B40" s="21" t="s">
        <v>13</v>
      </c>
      <c r="C40" s="21" t="s">
        <v>85</v>
      </c>
      <c r="D40" s="22" t="s">
        <v>99</v>
      </c>
      <c r="E40" s="21" t="s">
        <v>100</v>
      </c>
      <c r="F40" s="21" t="s">
        <v>17</v>
      </c>
      <c r="G40" s="21">
        <v>332.38</v>
      </c>
      <c r="H40" s="21">
        <v>66.47</v>
      </c>
      <c r="I40" s="22" t="s">
        <v>18</v>
      </c>
    </row>
    <row r="41" ht="89.25" spans="1:9">
      <c r="A41" s="25">
        <v>36</v>
      </c>
      <c r="B41" s="21" t="s">
        <v>13</v>
      </c>
      <c r="C41" s="21" t="s">
        <v>85</v>
      </c>
      <c r="D41" s="22" t="s">
        <v>99</v>
      </c>
      <c r="E41" s="21" t="s">
        <v>101</v>
      </c>
      <c r="F41" s="21" t="s">
        <v>17</v>
      </c>
      <c r="G41" s="21">
        <v>538.81</v>
      </c>
      <c r="H41" s="21">
        <v>107.76</v>
      </c>
      <c r="I41" s="22" t="s">
        <v>102</v>
      </c>
    </row>
    <row r="42" ht="102" spans="1:9">
      <c r="A42" s="25">
        <v>37</v>
      </c>
      <c r="B42" s="21" t="s">
        <v>13</v>
      </c>
      <c r="C42" s="21" t="s">
        <v>85</v>
      </c>
      <c r="D42" s="22" t="s">
        <v>103</v>
      </c>
      <c r="E42" s="21" t="s">
        <v>104</v>
      </c>
      <c r="F42" s="21" t="s">
        <v>17</v>
      </c>
      <c r="G42" s="21">
        <v>469.68</v>
      </c>
      <c r="H42" s="21">
        <v>93.93</v>
      </c>
      <c r="I42" s="22" t="s">
        <v>105</v>
      </c>
    </row>
    <row r="43" ht="40" customHeight="1" spans="1:9">
      <c r="A43" s="25">
        <v>38</v>
      </c>
      <c r="B43" s="21" t="s">
        <v>13</v>
      </c>
      <c r="C43" s="21" t="s">
        <v>85</v>
      </c>
      <c r="D43" s="22" t="s">
        <v>106</v>
      </c>
      <c r="E43" s="21" t="s">
        <v>107</v>
      </c>
      <c r="F43" s="21" t="s">
        <v>17</v>
      </c>
      <c r="G43" s="21">
        <v>1410.67</v>
      </c>
      <c r="H43" s="21">
        <v>282.13</v>
      </c>
      <c r="I43" s="22" t="s">
        <v>108</v>
      </c>
    </row>
    <row r="44" s="1" customFormat="1" ht="89.25" spans="1:9">
      <c r="A44" s="25">
        <v>39</v>
      </c>
      <c r="B44" s="25" t="s">
        <v>13</v>
      </c>
      <c r="C44" s="25" t="s">
        <v>85</v>
      </c>
      <c r="D44" s="22" t="s">
        <v>93</v>
      </c>
      <c r="E44" s="21" t="s">
        <v>109</v>
      </c>
      <c r="F44" s="21" t="s">
        <v>17</v>
      </c>
      <c r="G44" s="23">
        <v>648.7</v>
      </c>
      <c r="H44" s="25">
        <v>129.74</v>
      </c>
      <c r="I44" s="28" t="s">
        <v>110</v>
      </c>
    </row>
    <row r="45" ht="76.5" spans="1:9">
      <c r="A45" s="25">
        <v>40</v>
      </c>
      <c r="B45" s="21" t="s">
        <v>13</v>
      </c>
      <c r="C45" s="21" t="s">
        <v>85</v>
      </c>
      <c r="D45" s="22" t="s">
        <v>111</v>
      </c>
      <c r="E45" s="21" t="s">
        <v>112</v>
      </c>
      <c r="F45" s="21" t="s">
        <v>17</v>
      </c>
      <c r="G45" s="21">
        <v>65.59</v>
      </c>
      <c r="H45" s="21">
        <v>13.11</v>
      </c>
      <c r="I45" s="22" t="s">
        <v>113</v>
      </c>
    </row>
    <row r="46" ht="51" spans="1:9">
      <c r="A46" s="25">
        <v>41</v>
      </c>
      <c r="B46" s="21" t="s">
        <v>13</v>
      </c>
      <c r="C46" s="21" t="s">
        <v>85</v>
      </c>
      <c r="D46" s="22" t="s">
        <v>93</v>
      </c>
      <c r="E46" s="21" t="s">
        <v>114</v>
      </c>
      <c r="F46" s="21" t="s">
        <v>17</v>
      </c>
      <c r="G46" s="21">
        <v>664.54</v>
      </c>
      <c r="H46" s="21">
        <v>132.9</v>
      </c>
      <c r="I46" s="22" t="s">
        <v>115</v>
      </c>
    </row>
    <row r="47" ht="40" customHeight="1" spans="1:9">
      <c r="A47" s="25">
        <v>42</v>
      </c>
      <c r="B47" s="21" t="s">
        <v>13</v>
      </c>
      <c r="C47" s="21" t="s">
        <v>85</v>
      </c>
      <c r="D47" s="22" t="s">
        <v>116</v>
      </c>
      <c r="E47" s="21" t="s">
        <v>117</v>
      </c>
      <c r="F47" s="21" t="s">
        <v>17</v>
      </c>
      <c r="G47" s="23">
        <v>186.6</v>
      </c>
      <c r="H47" s="21">
        <v>37.32</v>
      </c>
      <c r="I47" s="22" t="s">
        <v>18</v>
      </c>
    </row>
    <row r="48" ht="89.25" spans="1:9">
      <c r="A48" s="25">
        <v>43</v>
      </c>
      <c r="B48" s="21" t="s">
        <v>13</v>
      </c>
      <c r="C48" s="21" t="s">
        <v>85</v>
      </c>
      <c r="D48" s="22" t="s">
        <v>118</v>
      </c>
      <c r="E48" s="21" t="s">
        <v>119</v>
      </c>
      <c r="F48" s="21" t="s">
        <v>17</v>
      </c>
      <c r="G48" s="21">
        <v>26.64</v>
      </c>
      <c r="H48" s="21">
        <v>5.32</v>
      </c>
      <c r="I48" s="22" t="s">
        <v>120</v>
      </c>
    </row>
    <row r="49" ht="40" customHeight="1" spans="1:15">
      <c r="A49" s="25">
        <v>44</v>
      </c>
      <c r="B49" s="21" t="s">
        <v>13</v>
      </c>
      <c r="C49" s="21" t="s">
        <v>85</v>
      </c>
      <c r="D49" s="22" t="s">
        <v>99</v>
      </c>
      <c r="E49" s="21" t="s">
        <v>121</v>
      </c>
      <c r="F49" s="21" t="s">
        <v>17</v>
      </c>
      <c r="G49" s="21">
        <v>215.52</v>
      </c>
      <c r="H49" s="21">
        <v>43.1</v>
      </c>
      <c r="I49" s="22" t="s">
        <v>18</v>
      </c>
    </row>
    <row r="50" ht="114.75" spans="1:15">
      <c r="A50" s="25">
        <v>45</v>
      </c>
      <c r="B50" s="21" t="s">
        <v>13</v>
      </c>
      <c r="C50" s="21" t="s">
        <v>85</v>
      </c>
      <c r="D50" s="27" t="s">
        <v>122</v>
      </c>
      <c r="E50" s="26" t="s">
        <v>123</v>
      </c>
      <c r="F50" s="21" t="s">
        <v>17</v>
      </c>
      <c r="G50" s="21">
        <v>113.12</v>
      </c>
      <c r="H50" s="21">
        <v>22.62</v>
      </c>
      <c r="I50" s="22" t="s">
        <v>124</v>
      </c>
    </row>
    <row r="51" ht="40" customHeight="1" spans="1:15">
      <c r="A51" s="25">
        <v>46</v>
      </c>
      <c r="B51" s="21" t="s">
        <v>13</v>
      </c>
      <c r="C51" s="21" t="s">
        <v>85</v>
      </c>
      <c r="D51" s="22" t="s">
        <v>125</v>
      </c>
      <c r="E51" s="21" t="s">
        <v>126</v>
      </c>
      <c r="F51" s="21" t="s">
        <v>84</v>
      </c>
      <c r="G51" s="21">
        <v>113.72</v>
      </c>
      <c r="H51" s="25">
        <v>34.11</v>
      </c>
      <c r="I51" s="28" t="s">
        <v>127</v>
      </c>
    </row>
    <row r="52" s="1" customFormat="1" ht="38.25" spans="1:15">
      <c r="A52" s="25">
        <v>47</v>
      </c>
      <c r="B52" s="21" t="s">
        <v>13</v>
      </c>
      <c r="C52" s="21" t="s">
        <v>85</v>
      </c>
      <c r="D52" s="22" t="s">
        <v>128</v>
      </c>
      <c r="E52" s="21" t="s">
        <v>129</v>
      </c>
      <c r="F52" s="21" t="s">
        <v>17</v>
      </c>
      <c r="G52" s="23">
        <v>481.9</v>
      </c>
      <c r="H52" s="21">
        <v>96.38</v>
      </c>
      <c r="I52" s="22" t="s">
        <v>130</v>
      </c>
    </row>
    <row r="53" ht="40" customHeight="1" spans="1:15">
      <c r="A53" s="25">
        <v>48</v>
      </c>
      <c r="B53" s="21" t="s">
        <v>13</v>
      </c>
      <c r="C53" s="21" t="s">
        <v>85</v>
      </c>
      <c r="D53" s="22" t="s">
        <v>15</v>
      </c>
      <c r="E53" s="26" t="s">
        <v>131</v>
      </c>
      <c r="F53" s="21" t="s">
        <v>17</v>
      </c>
      <c r="G53" s="21">
        <v>978.94</v>
      </c>
      <c r="H53" s="21">
        <v>195.78</v>
      </c>
      <c r="I53" s="22" t="s">
        <v>132</v>
      </c>
    </row>
    <row r="54" s="1" customFormat="1" ht="40" customHeight="1" spans="1:15">
      <c r="A54" s="25">
        <v>49</v>
      </c>
      <c r="B54" s="21" t="s">
        <v>13</v>
      </c>
      <c r="C54" s="21" t="s">
        <v>133</v>
      </c>
      <c r="D54" s="22" t="s">
        <v>106</v>
      </c>
      <c r="E54" s="26" t="s">
        <v>134</v>
      </c>
      <c r="F54" s="21" t="s">
        <v>17</v>
      </c>
      <c r="G54" s="21">
        <v>5826.53</v>
      </c>
      <c r="H54" s="21">
        <v>1165.3</v>
      </c>
      <c r="I54" s="22" t="s">
        <v>135</v>
      </c>
    </row>
    <row r="55" ht="40" customHeight="1" spans="1:15">
      <c r="A55" s="25">
        <v>50</v>
      </c>
      <c r="B55" s="21" t="s">
        <v>13</v>
      </c>
      <c r="C55" s="21" t="s">
        <v>133</v>
      </c>
      <c r="D55" s="22" t="s">
        <v>106</v>
      </c>
      <c r="E55" s="21" t="s">
        <v>136</v>
      </c>
      <c r="F55" s="21" t="s">
        <v>17</v>
      </c>
      <c r="G55" s="21">
        <v>1639.58</v>
      </c>
      <c r="H55" s="21">
        <v>327.91</v>
      </c>
      <c r="I55" s="22" t="s">
        <v>18</v>
      </c>
    </row>
    <row r="56" ht="40" customHeight="1" spans="1:15">
      <c r="A56" s="25">
        <v>51</v>
      </c>
      <c r="B56" s="21" t="s">
        <v>13</v>
      </c>
      <c r="C56" s="21" t="s">
        <v>133</v>
      </c>
      <c r="D56" s="22" t="s">
        <v>106</v>
      </c>
      <c r="E56" s="26" t="s">
        <v>137</v>
      </c>
      <c r="F56" s="21" t="s">
        <v>17</v>
      </c>
      <c r="G56" s="23">
        <v>2832</v>
      </c>
      <c r="H56" s="21">
        <v>566.4</v>
      </c>
      <c r="I56" s="22" t="s">
        <v>138</v>
      </c>
    </row>
    <row r="57" ht="38.25" spans="1:15">
      <c r="A57" s="25">
        <v>52</v>
      </c>
      <c r="B57" s="21" t="s">
        <v>13</v>
      </c>
      <c r="C57" s="21" t="s">
        <v>133</v>
      </c>
      <c r="D57" s="22" t="s">
        <v>106</v>
      </c>
      <c r="E57" s="26" t="s">
        <v>139</v>
      </c>
      <c r="F57" s="21" t="s">
        <v>17</v>
      </c>
      <c r="G57" s="21">
        <v>576.86</v>
      </c>
      <c r="H57" s="21">
        <v>115.37</v>
      </c>
      <c r="I57" s="22" t="s">
        <v>140</v>
      </c>
    </row>
    <row r="58" ht="38.25" spans="1:15">
      <c r="A58" s="25">
        <v>53</v>
      </c>
      <c r="B58" s="21" t="s">
        <v>13</v>
      </c>
      <c r="C58" s="21" t="s">
        <v>133</v>
      </c>
      <c r="D58" s="22" t="s">
        <v>141</v>
      </c>
      <c r="E58" s="26" t="s">
        <v>142</v>
      </c>
      <c r="F58" s="21" t="s">
        <v>84</v>
      </c>
      <c r="G58" s="21">
        <v>8.27</v>
      </c>
      <c r="H58" s="21">
        <v>2.48</v>
      </c>
      <c r="I58" s="22" t="s">
        <v>143</v>
      </c>
    </row>
    <row r="59" ht="51" spans="1:15">
      <c r="A59" s="25">
        <v>54</v>
      </c>
      <c r="B59" s="21" t="s">
        <v>13</v>
      </c>
      <c r="C59" s="21" t="s">
        <v>144</v>
      </c>
      <c r="D59" s="22" t="s">
        <v>145</v>
      </c>
      <c r="E59" s="21" t="s">
        <v>146</v>
      </c>
      <c r="F59" s="21" t="s">
        <v>17</v>
      </c>
      <c r="G59" s="21">
        <v>211.72</v>
      </c>
      <c r="H59" s="26">
        <v>42.34</v>
      </c>
      <c r="I59" s="27" t="s">
        <v>147</v>
      </c>
    </row>
    <row r="60" ht="40" customHeight="1" spans="1:15">
      <c r="A60" s="25">
        <v>55</v>
      </c>
      <c r="B60" s="21" t="s">
        <v>13</v>
      </c>
      <c r="C60" s="21" t="s">
        <v>144</v>
      </c>
      <c r="D60" s="22" t="s">
        <v>148</v>
      </c>
      <c r="E60" s="21" t="s">
        <v>149</v>
      </c>
      <c r="F60" s="21" t="s">
        <v>84</v>
      </c>
      <c r="G60" s="21">
        <v>184.58</v>
      </c>
      <c r="H60" s="26">
        <v>55.37</v>
      </c>
      <c r="I60" s="27" t="s">
        <v>143</v>
      </c>
    </row>
    <row r="61" ht="40" customHeight="1" spans="1:15">
      <c r="A61" s="25">
        <v>56</v>
      </c>
      <c r="B61" s="21" t="s">
        <v>13</v>
      </c>
      <c r="C61" s="21" t="s">
        <v>144</v>
      </c>
      <c r="D61" s="22" t="s">
        <v>150</v>
      </c>
      <c r="E61" s="21" t="s">
        <v>151</v>
      </c>
      <c r="F61" s="21" t="s">
        <v>17</v>
      </c>
      <c r="G61" s="21">
        <v>648.04</v>
      </c>
      <c r="H61" s="26">
        <v>129.6</v>
      </c>
      <c r="I61" s="22" t="s">
        <v>18</v>
      </c>
    </row>
    <row r="62" ht="63.75" spans="1:15">
      <c r="A62" s="25">
        <v>57</v>
      </c>
      <c r="B62" s="21" t="s">
        <v>13</v>
      </c>
      <c r="C62" s="21" t="s">
        <v>144</v>
      </c>
      <c r="D62" s="22" t="s">
        <v>152</v>
      </c>
      <c r="E62" s="21" t="s">
        <v>153</v>
      </c>
      <c r="F62" s="21" t="s">
        <v>17</v>
      </c>
      <c r="G62" s="21">
        <v>235.72</v>
      </c>
      <c r="H62" s="26">
        <v>47.14</v>
      </c>
      <c r="I62" s="27" t="s">
        <v>154</v>
      </c>
    </row>
    <row r="63" ht="40" customHeight="1" spans="1:15">
      <c r="A63" s="13" t="s">
        <v>155</v>
      </c>
      <c r="B63" s="14"/>
      <c r="C63" s="14"/>
      <c r="D63" s="14"/>
      <c r="E63" s="14"/>
      <c r="F63" s="16"/>
      <c r="G63" s="12">
        <f>SUM(G64:G121)</f>
        <v>70741.82</v>
      </c>
      <c r="H63" s="12">
        <f>SUM(H64:H121)</f>
        <v>14339.4</v>
      </c>
      <c r="I63" s="18"/>
      <c r="J63" s="19"/>
      <c r="K63" s="6"/>
      <c r="L63" s="6"/>
      <c r="M63" s="20"/>
      <c r="N63" s="20"/>
      <c r="O63" s="20"/>
    </row>
    <row r="64" ht="38.25" spans="1:15">
      <c r="A64" s="21">
        <f>COUNT($A$3:A63)+1</f>
        <v>58</v>
      </c>
      <c r="B64" s="21" t="s">
        <v>156</v>
      </c>
      <c r="C64" s="21" t="s">
        <v>157</v>
      </c>
      <c r="D64" s="22" t="s">
        <v>158</v>
      </c>
      <c r="E64" s="21" t="s">
        <v>159</v>
      </c>
      <c r="F64" s="21" t="s">
        <v>17</v>
      </c>
      <c r="G64" s="21">
        <v>1744.53</v>
      </c>
      <c r="H64" s="26">
        <v>348.9</v>
      </c>
      <c r="I64" s="27" t="s">
        <v>160</v>
      </c>
    </row>
    <row r="65" ht="40" customHeight="1" spans="1:9">
      <c r="A65" s="21">
        <f>COUNT($A$3:A64)+1</f>
        <v>59</v>
      </c>
      <c r="B65" s="21" t="s">
        <v>156</v>
      </c>
      <c r="C65" s="21" t="s">
        <v>157</v>
      </c>
      <c r="D65" s="22" t="s">
        <v>161</v>
      </c>
      <c r="E65" s="21" t="s">
        <v>162</v>
      </c>
      <c r="F65" s="21" t="s">
        <v>17</v>
      </c>
      <c r="G65" s="21">
        <v>3890.47</v>
      </c>
      <c r="H65" s="26">
        <v>778.09</v>
      </c>
      <c r="I65" s="22" t="s">
        <v>18</v>
      </c>
    </row>
    <row r="66" ht="51" spans="1:9">
      <c r="A66" s="21">
        <f>COUNT($A$3:A65)+1</f>
        <v>60</v>
      </c>
      <c r="B66" s="21" t="s">
        <v>156</v>
      </c>
      <c r="C66" s="21" t="s">
        <v>157</v>
      </c>
      <c r="D66" s="22" t="s">
        <v>163</v>
      </c>
      <c r="E66" s="21" t="s">
        <v>164</v>
      </c>
      <c r="F66" s="21" t="s">
        <v>17</v>
      </c>
      <c r="G66" s="21">
        <v>1440.59</v>
      </c>
      <c r="H66" s="26">
        <v>288.11</v>
      </c>
      <c r="I66" s="27" t="s">
        <v>165</v>
      </c>
    </row>
    <row r="67" ht="51" spans="1:9">
      <c r="A67" s="21">
        <f>COUNT($A$3:A66)+1</f>
        <v>61</v>
      </c>
      <c r="B67" s="21" t="s">
        <v>156</v>
      </c>
      <c r="C67" s="21" t="s">
        <v>157</v>
      </c>
      <c r="D67" s="22" t="s">
        <v>166</v>
      </c>
      <c r="E67" s="21" t="s">
        <v>167</v>
      </c>
      <c r="F67" s="21" t="s">
        <v>17</v>
      </c>
      <c r="G67" s="21">
        <v>788.26</v>
      </c>
      <c r="H67" s="26">
        <v>157.65</v>
      </c>
      <c r="I67" s="27" t="s">
        <v>168</v>
      </c>
    </row>
    <row r="68" ht="40" customHeight="1" spans="1:9">
      <c r="A68" s="21">
        <f>COUNT($A$3:A67)+1</f>
        <v>62</v>
      </c>
      <c r="B68" s="21" t="s">
        <v>156</v>
      </c>
      <c r="C68" s="21" t="s">
        <v>157</v>
      </c>
      <c r="D68" s="22" t="s">
        <v>169</v>
      </c>
      <c r="E68" s="21" t="s">
        <v>170</v>
      </c>
      <c r="F68" s="21" t="s">
        <v>17</v>
      </c>
      <c r="G68" s="21">
        <v>2112.33</v>
      </c>
      <c r="H68" s="26">
        <v>422.46</v>
      </c>
      <c r="I68" s="22" t="s">
        <v>18</v>
      </c>
    </row>
    <row r="69" ht="40" customHeight="1" spans="1:9">
      <c r="A69" s="21">
        <f>COUNT($A$3:A68)+1</f>
        <v>63</v>
      </c>
      <c r="B69" s="21" t="s">
        <v>156</v>
      </c>
      <c r="C69" s="21" t="s">
        <v>157</v>
      </c>
      <c r="D69" s="22" t="s">
        <v>171</v>
      </c>
      <c r="E69" s="21" t="s">
        <v>172</v>
      </c>
      <c r="F69" s="21" t="s">
        <v>17</v>
      </c>
      <c r="G69" s="21">
        <v>207.43</v>
      </c>
      <c r="H69" s="26">
        <v>41.48</v>
      </c>
      <c r="I69" s="27" t="s">
        <v>173</v>
      </c>
    </row>
    <row r="70" ht="63.75" spans="1:9">
      <c r="A70" s="21">
        <f>COUNT($A$3:A69)+1</f>
        <v>64</v>
      </c>
      <c r="B70" s="21" t="s">
        <v>156</v>
      </c>
      <c r="C70" s="21" t="s">
        <v>157</v>
      </c>
      <c r="D70" s="22" t="s">
        <v>174</v>
      </c>
      <c r="E70" s="21" t="s">
        <v>175</v>
      </c>
      <c r="F70" s="21" t="s">
        <v>17</v>
      </c>
      <c r="G70" s="21">
        <v>1466.79</v>
      </c>
      <c r="H70" s="26">
        <v>293.35</v>
      </c>
      <c r="I70" s="27" t="s">
        <v>176</v>
      </c>
    </row>
    <row r="71" ht="51" spans="1:9">
      <c r="A71" s="21">
        <f>COUNT($A$3:A70)+1</f>
        <v>65</v>
      </c>
      <c r="B71" s="21" t="s">
        <v>156</v>
      </c>
      <c r="C71" s="21" t="s">
        <v>157</v>
      </c>
      <c r="D71" s="22" t="s">
        <v>177</v>
      </c>
      <c r="E71" s="21" t="s">
        <v>178</v>
      </c>
      <c r="F71" s="21" t="s">
        <v>84</v>
      </c>
      <c r="G71" s="21">
        <v>74.71</v>
      </c>
      <c r="H71" s="26">
        <v>22.41</v>
      </c>
      <c r="I71" s="27" t="s">
        <v>179</v>
      </c>
    </row>
    <row r="72" ht="51" spans="1:9">
      <c r="A72" s="21">
        <f>COUNT($A$3:A71)+1</f>
        <v>66</v>
      </c>
      <c r="B72" s="21" t="s">
        <v>156</v>
      </c>
      <c r="C72" s="21" t="s">
        <v>180</v>
      </c>
      <c r="D72" s="22" t="s">
        <v>181</v>
      </c>
      <c r="E72" s="21" t="s">
        <v>182</v>
      </c>
      <c r="F72" s="21" t="s">
        <v>17</v>
      </c>
      <c r="G72" s="21">
        <v>4368.12</v>
      </c>
      <c r="H72" s="26">
        <v>873.62</v>
      </c>
      <c r="I72" s="27" t="s">
        <v>183</v>
      </c>
    </row>
    <row r="73" ht="40" customHeight="1" spans="1:9">
      <c r="A73" s="21">
        <f>COUNT($A$3:A72)+1</f>
        <v>67</v>
      </c>
      <c r="B73" s="21" t="s">
        <v>156</v>
      </c>
      <c r="C73" s="21" t="s">
        <v>180</v>
      </c>
      <c r="D73" s="22" t="s">
        <v>184</v>
      </c>
      <c r="E73" s="21" t="s">
        <v>185</v>
      </c>
      <c r="F73" s="21" t="s">
        <v>17</v>
      </c>
      <c r="G73" s="21">
        <v>5776.96</v>
      </c>
      <c r="H73" s="26">
        <v>1155.39</v>
      </c>
      <c r="I73" s="27" t="s">
        <v>186</v>
      </c>
    </row>
    <row r="74" ht="40" customHeight="1" spans="1:9">
      <c r="A74" s="21">
        <f>COUNT($A$3:A73)+1</f>
        <v>68</v>
      </c>
      <c r="B74" s="21" t="s">
        <v>156</v>
      </c>
      <c r="C74" s="21" t="s">
        <v>180</v>
      </c>
      <c r="D74" s="22" t="s">
        <v>184</v>
      </c>
      <c r="E74" s="21" t="s">
        <v>185</v>
      </c>
      <c r="F74" s="21" t="s">
        <v>84</v>
      </c>
      <c r="G74" s="21">
        <v>458.01</v>
      </c>
      <c r="H74" s="26">
        <v>137.4</v>
      </c>
      <c r="I74" s="22" t="s">
        <v>18</v>
      </c>
    </row>
    <row r="75" ht="40" customHeight="1" spans="1:9">
      <c r="A75" s="21">
        <f>COUNT($A$3:A74)+1</f>
        <v>69</v>
      </c>
      <c r="B75" s="21" t="s">
        <v>156</v>
      </c>
      <c r="C75" s="21" t="s">
        <v>180</v>
      </c>
      <c r="D75" s="22" t="s">
        <v>184</v>
      </c>
      <c r="E75" s="21" t="s">
        <v>187</v>
      </c>
      <c r="F75" s="21" t="s">
        <v>17</v>
      </c>
      <c r="G75" s="21">
        <v>1228.77</v>
      </c>
      <c r="H75" s="26">
        <v>245.75</v>
      </c>
      <c r="I75" s="22" t="s">
        <v>18</v>
      </c>
    </row>
    <row r="76" ht="40" customHeight="1" spans="1:9">
      <c r="A76" s="21">
        <f>COUNT($A$3:A75)+1</f>
        <v>70</v>
      </c>
      <c r="B76" s="21" t="s">
        <v>156</v>
      </c>
      <c r="C76" s="21" t="s">
        <v>180</v>
      </c>
      <c r="D76" s="22" t="s">
        <v>188</v>
      </c>
      <c r="E76" s="21" t="s">
        <v>189</v>
      </c>
      <c r="F76" s="21" t="s">
        <v>17</v>
      </c>
      <c r="G76" s="21">
        <v>1169.93</v>
      </c>
      <c r="H76" s="26">
        <v>233.98</v>
      </c>
      <c r="I76" s="22" t="s">
        <v>18</v>
      </c>
    </row>
    <row r="77" ht="40" customHeight="1" spans="1:9">
      <c r="A77" s="21">
        <f>COUNT($A$3:A76)+1</f>
        <v>71</v>
      </c>
      <c r="B77" s="21" t="s">
        <v>156</v>
      </c>
      <c r="C77" s="21" t="s">
        <v>190</v>
      </c>
      <c r="D77" s="22" t="s">
        <v>191</v>
      </c>
      <c r="E77" s="21" t="s">
        <v>192</v>
      </c>
      <c r="F77" s="21" t="s">
        <v>17</v>
      </c>
      <c r="G77" s="21">
        <v>3995.27</v>
      </c>
      <c r="H77" s="26">
        <v>799.05</v>
      </c>
      <c r="I77" s="22" t="s">
        <v>18</v>
      </c>
    </row>
    <row r="78" ht="40" customHeight="1" spans="1:9">
      <c r="A78" s="21">
        <f>COUNT($A$3:A77)+1</f>
        <v>72</v>
      </c>
      <c r="B78" s="21" t="s">
        <v>156</v>
      </c>
      <c r="C78" s="21" t="s">
        <v>190</v>
      </c>
      <c r="D78" s="22" t="s">
        <v>193</v>
      </c>
      <c r="E78" s="21" t="s">
        <v>194</v>
      </c>
      <c r="F78" s="21" t="s">
        <v>17</v>
      </c>
      <c r="G78" s="21">
        <v>2492.37</v>
      </c>
      <c r="H78" s="26">
        <v>498.47</v>
      </c>
      <c r="I78" s="22" t="s">
        <v>18</v>
      </c>
    </row>
    <row r="79" ht="40" customHeight="1" spans="1:9">
      <c r="A79" s="21">
        <f>COUNT($A$3:A78)+1</f>
        <v>73</v>
      </c>
      <c r="B79" s="21" t="s">
        <v>156</v>
      </c>
      <c r="C79" s="21" t="s">
        <v>190</v>
      </c>
      <c r="D79" s="22" t="s">
        <v>195</v>
      </c>
      <c r="E79" s="21" t="s">
        <v>196</v>
      </c>
      <c r="F79" s="21" t="s">
        <v>17</v>
      </c>
      <c r="G79" s="21">
        <v>556.28</v>
      </c>
      <c r="H79" s="21">
        <v>111.25</v>
      </c>
      <c r="I79" s="22" t="s">
        <v>197</v>
      </c>
    </row>
    <row r="80" ht="40" customHeight="1" spans="1:9">
      <c r="A80" s="21">
        <f>COUNT($A$3:A79)+1</f>
        <v>74</v>
      </c>
      <c r="B80" s="21" t="s">
        <v>156</v>
      </c>
      <c r="C80" s="21" t="s">
        <v>190</v>
      </c>
      <c r="D80" s="22" t="s">
        <v>198</v>
      </c>
      <c r="E80" s="21" t="s">
        <v>199</v>
      </c>
      <c r="F80" s="21" t="s">
        <v>17</v>
      </c>
      <c r="G80" s="23">
        <v>2269.7</v>
      </c>
      <c r="H80" s="26">
        <v>453.94</v>
      </c>
      <c r="I80" s="22" t="s">
        <v>18</v>
      </c>
    </row>
    <row r="81" ht="25.5" spans="1:9">
      <c r="A81" s="21">
        <f>COUNT($A$3:A80)+1</f>
        <v>75</v>
      </c>
      <c r="B81" s="21" t="s">
        <v>156</v>
      </c>
      <c r="C81" s="21" t="s">
        <v>190</v>
      </c>
      <c r="D81" s="22" t="s">
        <v>200</v>
      </c>
      <c r="E81" s="21" t="s">
        <v>201</v>
      </c>
      <c r="F81" s="21" t="s">
        <v>17</v>
      </c>
      <c r="G81" s="21">
        <v>99.43</v>
      </c>
      <c r="H81" s="26">
        <v>19.88</v>
      </c>
      <c r="I81" s="27" t="s">
        <v>202</v>
      </c>
    </row>
    <row r="82" ht="40" customHeight="1" spans="1:9">
      <c r="A82" s="21">
        <f>COUNT($A$3:A81)+1</f>
        <v>76</v>
      </c>
      <c r="B82" s="21" t="s">
        <v>156</v>
      </c>
      <c r="C82" s="21" t="s">
        <v>190</v>
      </c>
      <c r="D82" s="22" t="s">
        <v>203</v>
      </c>
      <c r="E82" s="21" t="s">
        <v>204</v>
      </c>
      <c r="F82" s="21" t="s">
        <v>17</v>
      </c>
      <c r="G82" s="21">
        <v>663.75</v>
      </c>
      <c r="H82" s="26">
        <v>132.75</v>
      </c>
      <c r="I82" s="22" t="s">
        <v>18</v>
      </c>
    </row>
    <row r="83" ht="40" customHeight="1" spans="1:9">
      <c r="A83" s="21">
        <f>COUNT($A$3:A82)+1</f>
        <v>77</v>
      </c>
      <c r="B83" s="21" t="s">
        <v>156</v>
      </c>
      <c r="C83" s="21" t="s">
        <v>190</v>
      </c>
      <c r="D83" s="22" t="s">
        <v>205</v>
      </c>
      <c r="E83" s="21" t="s">
        <v>206</v>
      </c>
      <c r="F83" s="21" t="s">
        <v>17</v>
      </c>
      <c r="G83" s="21">
        <v>66.35</v>
      </c>
      <c r="H83" s="26">
        <v>13.27</v>
      </c>
      <c r="I83" s="27" t="s">
        <v>207</v>
      </c>
    </row>
    <row r="84" ht="51" spans="1:9">
      <c r="A84" s="21">
        <f>COUNT($A$3:A83)+1</f>
        <v>78</v>
      </c>
      <c r="B84" s="21" t="s">
        <v>156</v>
      </c>
      <c r="C84" s="21" t="s">
        <v>190</v>
      </c>
      <c r="D84" s="22" t="s">
        <v>205</v>
      </c>
      <c r="E84" s="21" t="s">
        <v>208</v>
      </c>
      <c r="F84" s="21" t="s">
        <v>17</v>
      </c>
      <c r="G84" s="21">
        <v>618.58</v>
      </c>
      <c r="H84" s="21">
        <v>123.71</v>
      </c>
      <c r="I84" s="22" t="s">
        <v>209</v>
      </c>
    </row>
    <row r="85" ht="40" customHeight="1" spans="1:9">
      <c r="A85" s="21">
        <f>COUNT($A$3:A84)+1</f>
        <v>79</v>
      </c>
      <c r="B85" s="21" t="s">
        <v>156</v>
      </c>
      <c r="C85" s="21" t="s">
        <v>190</v>
      </c>
      <c r="D85" s="22" t="s">
        <v>210</v>
      </c>
      <c r="E85" s="21" t="s">
        <v>211</v>
      </c>
      <c r="F85" s="21" t="s">
        <v>17</v>
      </c>
      <c r="G85" s="21">
        <v>93.62</v>
      </c>
      <c r="H85" s="21">
        <v>18.72</v>
      </c>
      <c r="I85" s="22" t="s">
        <v>212</v>
      </c>
    </row>
    <row r="86" ht="38.25" spans="1:9">
      <c r="A86" s="21">
        <f>COUNT($A$3:A85)+1</f>
        <v>80</v>
      </c>
      <c r="B86" s="21" t="s">
        <v>156</v>
      </c>
      <c r="C86" s="21" t="s">
        <v>190</v>
      </c>
      <c r="D86" s="22" t="s">
        <v>213</v>
      </c>
      <c r="E86" s="21" t="s">
        <v>214</v>
      </c>
      <c r="F86" s="21" t="s">
        <v>17</v>
      </c>
      <c r="G86" s="21">
        <v>203.08</v>
      </c>
      <c r="H86" s="26">
        <v>40.61</v>
      </c>
      <c r="I86" s="27" t="s">
        <v>215</v>
      </c>
    </row>
    <row r="87" ht="40" customHeight="1" spans="1:9">
      <c r="A87" s="21">
        <f>COUNT($A$3:A86)+1</f>
        <v>81</v>
      </c>
      <c r="B87" s="21" t="s">
        <v>156</v>
      </c>
      <c r="C87" s="21" t="s">
        <v>190</v>
      </c>
      <c r="D87" s="22" t="s">
        <v>181</v>
      </c>
      <c r="E87" s="21" t="s">
        <v>216</v>
      </c>
      <c r="F87" s="21" t="s">
        <v>17</v>
      </c>
      <c r="G87" s="21">
        <v>3773.37</v>
      </c>
      <c r="H87" s="26">
        <v>754.67</v>
      </c>
      <c r="I87" s="27" t="s">
        <v>217</v>
      </c>
    </row>
    <row r="88" ht="40" customHeight="1" spans="1:9">
      <c r="A88" s="21">
        <f>COUNT($A$3:A87)+1</f>
        <v>82</v>
      </c>
      <c r="B88" s="21" t="s">
        <v>156</v>
      </c>
      <c r="C88" s="21" t="s">
        <v>190</v>
      </c>
      <c r="D88" s="22" t="s">
        <v>218</v>
      </c>
      <c r="E88" s="21" t="s">
        <v>219</v>
      </c>
      <c r="F88" s="21" t="s">
        <v>17</v>
      </c>
      <c r="G88" s="23">
        <v>350.5</v>
      </c>
      <c r="H88" s="21">
        <v>70.1</v>
      </c>
      <c r="I88" s="22" t="s">
        <v>18</v>
      </c>
    </row>
    <row r="89" ht="40" customHeight="1" spans="1:9">
      <c r="A89" s="21">
        <f>COUNT($A$3:A88)+1</f>
        <v>83</v>
      </c>
      <c r="B89" s="21" t="s">
        <v>156</v>
      </c>
      <c r="C89" s="21" t="s">
        <v>190</v>
      </c>
      <c r="D89" s="22" t="s">
        <v>203</v>
      </c>
      <c r="E89" s="21" t="s">
        <v>220</v>
      </c>
      <c r="F89" s="21" t="s">
        <v>17</v>
      </c>
      <c r="G89" s="21">
        <v>725.46</v>
      </c>
      <c r="H89" s="21">
        <v>145.09</v>
      </c>
      <c r="I89" s="22" t="s">
        <v>18</v>
      </c>
    </row>
    <row r="90" ht="51" spans="1:9">
      <c r="A90" s="21">
        <f>COUNT($A$3:A89)+1</f>
        <v>84</v>
      </c>
      <c r="B90" s="21" t="s">
        <v>156</v>
      </c>
      <c r="C90" s="21" t="s">
        <v>190</v>
      </c>
      <c r="D90" s="22" t="s">
        <v>203</v>
      </c>
      <c r="E90" s="21" t="s">
        <v>221</v>
      </c>
      <c r="F90" s="21" t="s">
        <v>17</v>
      </c>
      <c r="G90" s="21">
        <v>118.41</v>
      </c>
      <c r="H90" s="21">
        <v>23.68</v>
      </c>
      <c r="I90" s="22" t="s">
        <v>222</v>
      </c>
    </row>
    <row r="91" ht="51" spans="1:9">
      <c r="A91" s="21">
        <f>COUNT($A$3:A90)+1</f>
        <v>85</v>
      </c>
      <c r="B91" s="21" t="s">
        <v>156</v>
      </c>
      <c r="C91" s="21" t="s">
        <v>223</v>
      </c>
      <c r="D91" s="22" t="s">
        <v>224</v>
      </c>
      <c r="E91" s="21" t="s">
        <v>225</v>
      </c>
      <c r="F91" s="21" t="s">
        <v>17</v>
      </c>
      <c r="G91" s="21">
        <v>1378.39</v>
      </c>
      <c r="H91" s="21">
        <v>275.67</v>
      </c>
      <c r="I91" s="22" t="s">
        <v>226</v>
      </c>
    </row>
    <row r="92" ht="40" customHeight="1" spans="1:9">
      <c r="A92" s="21">
        <f>COUNT($A$3:A91)+1</f>
        <v>86</v>
      </c>
      <c r="B92" s="21" t="s">
        <v>156</v>
      </c>
      <c r="C92" s="21" t="s">
        <v>223</v>
      </c>
      <c r="D92" s="22" t="s">
        <v>227</v>
      </c>
      <c r="E92" s="21" t="s">
        <v>228</v>
      </c>
      <c r="F92" s="21" t="s">
        <v>17</v>
      </c>
      <c r="G92" s="21">
        <v>371.62</v>
      </c>
      <c r="H92" s="21">
        <v>74.32</v>
      </c>
      <c r="I92" s="22" t="s">
        <v>18</v>
      </c>
    </row>
    <row r="93" ht="40" customHeight="1" spans="1:9">
      <c r="A93" s="21">
        <f>COUNT($A$3:A92)+1</f>
        <v>87</v>
      </c>
      <c r="B93" s="21" t="s">
        <v>156</v>
      </c>
      <c r="C93" s="21" t="s">
        <v>223</v>
      </c>
      <c r="D93" s="22" t="s">
        <v>227</v>
      </c>
      <c r="E93" s="21" t="s">
        <v>229</v>
      </c>
      <c r="F93" s="21" t="s">
        <v>17</v>
      </c>
      <c r="G93" s="21">
        <v>588.77</v>
      </c>
      <c r="H93" s="21">
        <v>117.75</v>
      </c>
      <c r="I93" s="22" t="s">
        <v>18</v>
      </c>
    </row>
    <row r="94" ht="51" customHeight="1" spans="1:9">
      <c r="A94" s="21">
        <f>COUNT($A$3:A93)+1</f>
        <v>88</v>
      </c>
      <c r="B94" s="21" t="s">
        <v>156</v>
      </c>
      <c r="C94" s="21" t="s">
        <v>223</v>
      </c>
      <c r="D94" s="22" t="s">
        <v>227</v>
      </c>
      <c r="E94" s="21" t="s">
        <v>230</v>
      </c>
      <c r="F94" s="21" t="s">
        <v>17</v>
      </c>
      <c r="G94" s="21">
        <v>952.42</v>
      </c>
      <c r="H94" s="21">
        <v>190.48</v>
      </c>
      <c r="I94" s="29" t="s">
        <v>231</v>
      </c>
    </row>
    <row r="95" s="1" customFormat="1" ht="40" customHeight="1" spans="1:9">
      <c r="A95" s="21">
        <f>COUNT($A$3:A94)+1</f>
        <v>89</v>
      </c>
      <c r="B95" s="21" t="s">
        <v>156</v>
      </c>
      <c r="C95" s="21" t="s">
        <v>223</v>
      </c>
      <c r="D95" s="22" t="s">
        <v>232</v>
      </c>
      <c r="E95" s="21" t="s">
        <v>233</v>
      </c>
      <c r="F95" s="21" t="s">
        <v>17</v>
      </c>
      <c r="G95" s="21">
        <v>1157.86</v>
      </c>
      <c r="H95" s="21">
        <v>231.57</v>
      </c>
      <c r="I95" s="22" t="s">
        <v>234</v>
      </c>
    </row>
    <row r="96" ht="40" customHeight="1" spans="1:9">
      <c r="A96" s="21">
        <f>COUNT($A$3:A95)+1</f>
        <v>90</v>
      </c>
      <c r="B96" s="21" t="s">
        <v>156</v>
      </c>
      <c r="C96" s="21" t="s">
        <v>223</v>
      </c>
      <c r="D96" s="22" t="s">
        <v>235</v>
      </c>
      <c r="E96" s="21" t="s">
        <v>236</v>
      </c>
      <c r="F96" s="21" t="s">
        <v>17</v>
      </c>
      <c r="G96" s="21">
        <v>342.21</v>
      </c>
      <c r="H96" s="21">
        <v>68.44</v>
      </c>
      <c r="I96" s="22" t="s">
        <v>237</v>
      </c>
    </row>
    <row r="97" ht="40" customHeight="1" spans="1:9">
      <c r="A97" s="21">
        <f>COUNT($A$3:A96)+1</f>
        <v>91</v>
      </c>
      <c r="B97" s="21" t="s">
        <v>156</v>
      </c>
      <c r="C97" s="21" t="s">
        <v>223</v>
      </c>
      <c r="D97" s="22" t="s">
        <v>235</v>
      </c>
      <c r="E97" s="21" t="s">
        <v>238</v>
      </c>
      <c r="F97" s="21" t="s">
        <v>17</v>
      </c>
      <c r="G97" s="21">
        <v>186.33</v>
      </c>
      <c r="H97" s="21">
        <v>37.26</v>
      </c>
      <c r="I97" s="22" t="s">
        <v>18</v>
      </c>
    </row>
    <row r="98" ht="40" customHeight="1" spans="1:9">
      <c r="A98" s="21">
        <f>COUNT($A$3:A97)+1</f>
        <v>92</v>
      </c>
      <c r="B98" s="21" t="s">
        <v>156</v>
      </c>
      <c r="C98" s="21" t="s">
        <v>223</v>
      </c>
      <c r="D98" s="22" t="s">
        <v>235</v>
      </c>
      <c r="E98" s="21" t="s">
        <v>239</v>
      </c>
      <c r="F98" s="21" t="s">
        <v>17</v>
      </c>
      <c r="G98" s="21">
        <v>47.39</v>
      </c>
      <c r="H98" s="21">
        <v>9.47</v>
      </c>
      <c r="I98" s="22" t="s">
        <v>18</v>
      </c>
    </row>
    <row r="99" ht="63.75" spans="1:9">
      <c r="A99" s="21">
        <f>COUNT($A$3:A98)+1</f>
        <v>93</v>
      </c>
      <c r="B99" s="21" t="s">
        <v>156</v>
      </c>
      <c r="C99" s="21" t="s">
        <v>223</v>
      </c>
      <c r="D99" s="22" t="s">
        <v>240</v>
      </c>
      <c r="E99" s="21" t="s">
        <v>241</v>
      </c>
      <c r="F99" s="21" t="s">
        <v>17</v>
      </c>
      <c r="G99" s="21">
        <v>610.01</v>
      </c>
      <c r="H99" s="21">
        <v>122</v>
      </c>
      <c r="I99" s="22" t="s">
        <v>242</v>
      </c>
    </row>
    <row r="100" ht="40" customHeight="1" spans="1:9">
      <c r="A100" s="21">
        <f>COUNT($A$3:A99)+1</f>
        <v>94</v>
      </c>
      <c r="B100" s="21" t="s">
        <v>156</v>
      </c>
      <c r="C100" s="21" t="s">
        <v>223</v>
      </c>
      <c r="D100" s="22" t="s">
        <v>243</v>
      </c>
      <c r="E100" s="21" t="s">
        <v>244</v>
      </c>
      <c r="F100" s="21" t="s">
        <v>17</v>
      </c>
      <c r="G100" s="21">
        <v>1398.35</v>
      </c>
      <c r="H100" s="21">
        <v>279.67</v>
      </c>
      <c r="I100" s="22" t="s">
        <v>18</v>
      </c>
    </row>
    <row r="101" ht="40" customHeight="1" spans="1:9">
      <c r="A101" s="21">
        <f>COUNT($A$3:A100)+1</f>
        <v>95</v>
      </c>
      <c r="B101" s="21" t="s">
        <v>156</v>
      </c>
      <c r="C101" s="21" t="s">
        <v>223</v>
      </c>
      <c r="D101" s="22" t="s">
        <v>235</v>
      </c>
      <c r="E101" s="21" t="s">
        <v>245</v>
      </c>
      <c r="F101" s="21" t="s">
        <v>17</v>
      </c>
      <c r="G101" s="23">
        <v>454.7</v>
      </c>
      <c r="H101" s="21">
        <v>90.94</v>
      </c>
      <c r="I101" s="22" t="s">
        <v>246</v>
      </c>
    </row>
    <row r="102" ht="40" customHeight="1" spans="1:9">
      <c r="A102" s="21">
        <f>COUNT($A$3:A101)+1</f>
        <v>96</v>
      </c>
      <c r="B102" s="21" t="s">
        <v>156</v>
      </c>
      <c r="C102" s="21" t="s">
        <v>223</v>
      </c>
      <c r="D102" s="22" t="s">
        <v>235</v>
      </c>
      <c r="E102" s="21" t="s">
        <v>247</v>
      </c>
      <c r="F102" s="21" t="s">
        <v>17</v>
      </c>
      <c r="G102" s="21">
        <v>1990.52</v>
      </c>
      <c r="H102" s="21">
        <v>398.1</v>
      </c>
      <c r="I102" s="22" t="s">
        <v>248</v>
      </c>
    </row>
    <row r="103" ht="63.75" spans="1:9">
      <c r="A103" s="21">
        <f>COUNT($A$3:A102)+1</f>
        <v>97</v>
      </c>
      <c r="B103" s="21" t="s">
        <v>156</v>
      </c>
      <c r="C103" s="21" t="s">
        <v>223</v>
      </c>
      <c r="D103" s="22" t="s">
        <v>106</v>
      </c>
      <c r="E103" s="21" t="s">
        <v>249</v>
      </c>
      <c r="F103" s="21" t="s">
        <v>84</v>
      </c>
      <c r="G103" s="21">
        <v>1379.93</v>
      </c>
      <c r="H103" s="21">
        <v>413.97</v>
      </c>
      <c r="I103" s="22" t="s">
        <v>250</v>
      </c>
    </row>
    <row r="104" ht="40" customHeight="1" spans="1:9">
      <c r="A104" s="21">
        <f>COUNT($A$3:A103)+1</f>
        <v>98</v>
      </c>
      <c r="B104" s="21" t="s">
        <v>156</v>
      </c>
      <c r="C104" s="21" t="s">
        <v>223</v>
      </c>
      <c r="D104" s="22" t="s">
        <v>251</v>
      </c>
      <c r="E104" s="21" t="s">
        <v>236</v>
      </c>
      <c r="F104" s="21" t="s">
        <v>17</v>
      </c>
      <c r="G104" s="21">
        <v>478.86</v>
      </c>
      <c r="H104" s="21">
        <v>95.77</v>
      </c>
      <c r="I104" s="22" t="s">
        <v>18</v>
      </c>
    </row>
    <row r="105" ht="38.25" spans="1:9">
      <c r="A105" s="21">
        <f>COUNT($A$3:A104)+1</f>
        <v>99</v>
      </c>
      <c r="B105" s="21" t="s">
        <v>156</v>
      </c>
      <c r="C105" s="21" t="s">
        <v>223</v>
      </c>
      <c r="D105" s="22" t="s">
        <v>252</v>
      </c>
      <c r="E105" s="21" t="s">
        <v>253</v>
      </c>
      <c r="F105" s="21" t="s">
        <v>17</v>
      </c>
      <c r="G105" s="21">
        <v>1425.46</v>
      </c>
      <c r="H105" s="21">
        <v>285.09</v>
      </c>
      <c r="I105" s="22" t="s">
        <v>254</v>
      </c>
    </row>
    <row r="106" ht="40" customHeight="1" spans="1:9">
      <c r="A106" s="21">
        <f>COUNT($A$3:A105)+1</f>
        <v>100</v>
      </c>
      <c r="B106" s="21" t="s">
        <v>156</v>
      </c>
      <c r="C106" s="21" t="s">
        <v>223</v>
      </c>
      <c r="D106" s="22" t="s">
        <v>252</v>
      </c>
      <c r="E106" s="21" t="s">
        <v>255</v>
      </c>
      <c r="F106" s="21" t="s">
        <v>17</v>
      </c>
      <c r="G106" s="21">
        <v>779.95</v>
      </c>
      <c r="H106" s="21">
        <v>155.99</v>
      </c>
      <c r="I106" s="22" t="s">
        <v>18</v>
      </c>
    </row>
    <row r="107" ht="40" customHeight="1" spans="1:9">
      <c r="A107" s="21">
        <f>COUNT($A$3:A106)+1</f>
        <v>101</v>
      </c>
      <c r="B107" s="21" t="s">
        <v>156</v>
      </c>
      <c r="C107" s="21" t="s">
        <v>223</v>
      </c>
      <c r="D107" s="22" t="s">
        <v>256</v>
      </c>
      <c r="E107" s="21" t="s">
        <v>257</v>
      </c>
      <c r="F107" s="21" t="s">
        <v>17</v>
      </c>
      <c r="G107" s="21">
        <v>2839.63</v>
      </c>
      <c r="H107" s="21">
        <v>567.92</v>
      </c>
      <c r="I107" s="22" t="s">
        <v>258</v>
      </c>
    </row>
    <row r="108" ht="63.75" spans="1:9">
      <c r="A108" s="21">
        <f>COUNT($A$3:A107)+1</f>
        <v>102</v>
      </c>
      <c r="B108" s="21" t="s">
        <v>156</v>
      </c>
      <c r="C108" s="21" t="s">
        <v>223</v>
      </c>
      <c r="D108" s="22" t="s">
        <v>259</v>
      </c>
      <c r="E108" s="21" t="s">
        <v>260</v>
      </c>
      <c r="F108" s="21" t="s">
        <v>17</v>
      </c>
      <c r="G108" s="21">
        <v>527.86</v>
      </c>
      <c r="H108" s="21">
        <v>105.57</v>
      </c>
      <c r="I108" s="22" t="s">
        <v>261</v>
      </c>
    </row>
    <row r="109" ht="63.75" spans="1:9">
      <c r="A109" s="21">
        <f>COUNT($A$3:A108)+1</f>
        <v>103</v>
      </c>
      <c r="B109" s="21" t="s">
        <v>156</v>
      </c>
      <c r="C109" s="21" t="s">
        <v>223</v>
      </c>
      <c r="D109" s="22" t="s">
        <v>262</v>
      </c>
      <c r="E109" s="21" t="s">
        <v>263</v>
      </c>
      <c r="F109" s="21" t="s">
        <v>17</v>
      </c>
      <c r="G109" s="21">
        <v>266.88</v>
      </c>
      <c r="H109" s="21">
        <v>53.37</v>
      </c>
      <c r="I109" s="22" t="s">
        <v>264</v>
      </c>
    </row>
    <row r="110" ht="40" customHeight="1" spans="1:9">
      <c r="A110" s="21">
        <f>COUNT($A$3:A109)+1</f>
        <v>104</v>
      </c>
      <c r="B110" s="21" t="s">
        <v>156</v>
      </c>
      <c r="C110" s="21" t="s">
        <v>223</v>
      </c>
      <c r="D110" s="22" t="s">
        <v>235</v>
      </c>
      <c r="E110" s="21" t="s">
        <v>265</v>
      </c>
      <c r="F110" s="21" t="s">
        <v>17</v>
      </c>
      <c r="G110" s="21">
        <v>132.13</v>
      </c>
      <c r="H110" s="21">
        <v>26.42</v>
      </c>
      <c r="I110" s="22" t="s">
        <v>266</v>
      </c>
    </row>
    <row r="111" ht="40" customHeight="1" spans="1:9">
      <c r="A111" s="21">
        <f>COUNT($A$3:A110)+1</f>
        <v>105</v>
      </c>
      <c r="B111" s="21" t="s">
        <v>156</v>
      </c>
      <c r="C111" s="21" t="s">
        <v>267</v>
      </c>
      <c r="D111" s="22" t="s">
        <v>106</v>
      </c>
      <c r="E111" s="21" t="s">
        <v>268</v>
      </c>
      <c r="F111" s="21" t="s">
        <v>17</v>
      </c>
      <c r="G111" s="21">
        <v>1684.67</v>
      </c>
      <c r="H111" s="21">
        <v>336.93</v>
      </c>
      <c r="I111" s="22" t="s">
        <v>18</v>
      </c>
    </row>
    <row r="112" ht="40" customHeight="1" spans="1:9">
      <c r="A112" s="21">
        <f>COUNT($A$3:A111)+1</f>
        <v>106</v>
      </c>
      <c r="B112" s="21" t="s">
        <v>156</v>
      </c>
      <c r="C112" s="21" t="s">
        <v>267</v>
      </c>
      <c r="D112" s="22" t="s">
        <v>227</v>
      </c>
      <c r="E112" s="21" t="s">
        <v>269</v>
      </c>
      <c r="F112" s="21" t="s">
        <v>17</v>
      </c>
      <c r="G112" s="21">
        <v>282.17</v>
      </c>
      <c r="H112" s="21">
        <v>56.43</v>
      </c>
      <c r="I112" s="22" t="s">
        <v>18</v>
      </c>
    </row>
    <row r="113" ht="40" customHeight="1" spans="1:15">
      <c r="A113" s="21">
        <f>COUNT($A$3:A112)+1</f>
        <v>107</v>
      </c>
      <c r="B113" s="21" t="s">
        <v>156</v>
      </c>
      <c r="C113" s="21" t="s">
        <v>267</v>
      </c>
      <c r="D113" s="22" t="s">
        <v>270</v>
      </c>
      <c r="E113" s="21" t="s">
        <v>271</v>
      </c>
      <c r="F113" s="21" t="s">
        <v>17</v>
      </c>
      <c r="G113" s="21">
        <v>488.11</v>
      </c>
      <c r="H113" s="21">
        <v>97.62</v>
      </c>
      <c r="I113" s="22" t="s">
        <v>272</v>
      </c>
    </row>
    <row r="114" s="1" customFormat="1" ht="40" customHeight="1" spans="1:15">
      <c r="A114" s="21">
        <f>COUNT($A$3:A113)+1</f>
        <v>108</v>
      </c>
      <c r="B114" s="21" t="s">
        <v>156</v>
      </c>
      <c r="C114" s="21" t="s">
        <v>267</v>
      </c>
      <c r="D114" s="22" t="s">
        <v>273</v>
      </c>
      <c r="E114" s="21" t="s">
        <v>274</v>
      </c>
      <c r="F114" s="21" t="s">
        <v>17</v>
      </c>
      <c r="G114" s="23">
        <v>380.7</v>
      </c>
      <c r="H114" s="21">
        <v>76.14</v>
      </c>
      <c r="I114" s="22" t="s">
        <v>275</v>
      </c>
    </row>
    <row r="115" ht="40" customHeight="1" spans="1:15">
      <c r="A115" s="21">
        <f>COUNT($A$3:A114)+1</f>
        <v>109</v>
      </c>
      <c r="B115" s="21" t="s">
        <v>156</v>
      </c>
      <c r="C115" s="21" t="s">
        <v>276</v>
      </c>
      <c r="D115" s="30" t="s">
        <v>184</v>
      </c>
      <c r="E115" s="21" t="s">
        <v>277</v>
      </c>
      <c r="F115" s="21" t="s">
        <v>17</v>
      </c>
      <c r="G115" s="21">
        <v>143.54</v>
      </c>
      <c r="H115" s="21">
        <v>28.7</v>
      </c>
      <c r="I115" s="22" t="s">
        <v>18</v>
      </c>
    </row>
    <row r="116" ht="76.5" spans="1:15">
      <c r="A116" s="21">
        <f>COUNT($A$3:A115)+1</f>
        <v>110</v>
      </c>
      <c r="B116" s="21" t="s">
        <v>156</v>
      </c>
      <c r="C116" s="21" t="s">
        <v>276</v>
      </c>
      <c r="D116" s="22" t="s">
        <v>278</v>
      </c>
      <c r="E116" s="21" t="s">
        <v>279</v>
      </c>
      <c r="F116" s="21" t="s">
        <v>17</v>
      </c>
      <c r="G116" s="23">
        <v>2572.3</v>
      </c>
      <c r="H116" s="26">
        <v>514.46</v>
      </c>
      <c r="I116" s="27" t="s">
        <v>280</v>
      </c>
    </row>
    <row r="117" ht="38.25" spans="1:15">
      <c r="A117" s="21">
        <f>COUNT($A$3:A116)+1</f>
        <v>111</v>
      </c>
      <c r="B117" s="21" t="s">
        <v>156</v>
      </c>
      <c r="C117" s="21" t="s">
        <v>276</v>
      </c>
      <c r="D117" s="22" t="s">
        <v>281</v>
      </c>
      <c r="E117" s="21" t="s">
        <v>282</v>
      </c>
      <c r="F117" s="21" t="s">
        <v>17</v>
      </c>
      <c r="G117" s="21">
        <v>86.99</v>
      </c>
      <c r="H117" s="26">
        <v>17.39</v>
      </c>
      <c r="I117" s="27" t="s">
        <v>283</v>
      </c>
    </row>
    <row r="118" ht="89.25" spans="1:15">
      <c r="A118" s="21">
        <f>COUNT($A$3:A117)+1</f>
        <v>112</v>
      </c>
      <c r="B118" s="21" t="s">
        <v>156</v>
      </c>
      <c r="C118" s="21" t="s">
        <v>276</v>
      </c>
      <c r="D118" s="22" t="s">
        <v>284</v>
      </c>
      <c r="E118" s="21" t="s">
        <v>285</v>
      </c>
      <c r="F118" s="21" t="s">
        <v>17</v>
      </c>
      <c r="G118" s="21">
        <v>799.85</v>
      </c>
      <c r="H118" s="26">
        <v>159.97</v>
      </c>
      <c r="I118" s="27" t="s">
        <v>286</v>
      </c>
    </row>
    <row r="119" ht="51" spans="1:15">
      <c r="A119" s="21">
        <f>COUNT($A$3:A118)+1</f>
        <v>113</v>
      </c>
      <c r="B119" s="21" t="s">
        <v>156</v>
      </c>
      <c r="C119" s="21" t="s">
        <v>276</v>
      </c>
      <c r="D119" s="22" t="s">
        <v>287</v>
      </c>
      <c r="E119" s="21" t="s">
        <v>288</v>
      </c>
      <c r="F119" s="21" t="s">
        <v>17</v>
      </c>
      <c r="G119" s="21">
        <v>5606.79</v>
      </c>
      <c r="H119" s="26">
        <v>1121.35</v>
      </c>
      <c r="I119" s="27" t="s">
        <v>289</v>
      </c>
    </row>
    <row r="120" ht="40" customHeight="1" spans="1:15">
      <c r="A120" s="21">
        <f>COUNT($A$3:A119)+1</f>
        <v>114</v>
      </c>
      <c r="B120" s="21" t="s">
        <v>156</v>
      </c>
      <c r="C120" s="21" t="s">
        <v>276</v>
      </c>
      <c r="D120" s="22" t="s">
        <v>290</v>
      </c>
      <c r="E120" s="21" t="s">
        <v>291</v>
      </c>
      <c r="F120" s="21" t="s">
        <v>17</v>
      </c>
      <c r="G120" s="21">
        <v>547.78</v>
      </c>
      <c r="H120" s="21">
        <v>109.55</v>
      </c>
      <c r="I120" s="22" t="s">
        <v>18</v>
      </c>
    </row>
    <row r="121" ht="89.25" spans="1:15">
      <c r="A121" s="21">
        <f>COUNT($A$3:A120)+1</f>
        <v>115</v>
      </c>
      <c r="B121" s="21" t="s">
        <v>156</v>
      </c>
      <c r="C121" s="21" t="s">
        <v>276</v>
      </c>
      <c r="D121" s="22" t="s">
        <v>292</v>
      </c>
      <c r="E121" s="21" t="s">
        <v>293</v>
      </c>
      <c r="F121" s="21" t="s">
        <v>17</v>
      </c>
      <c r="G121" s="21">
        <v>86.58</v>
      </c>
      <c r="H121" s="26">
        <v>17.31</v>
      </c>
      <c r="I121" s="27" t="s">
        <v>294</v>
      </c>
    </row>
    <row r="122" ht="40" customHeight="1" spans="1:15">
      <c r="A122" s="31" t="s">
        <v>295</v>
      </c>
      <c r="B122" s="31"/>
      <c r="C122" s="31"/>
      <c r="D122" s="31"/>
      <c r="E122" s="31"/>
      <c r="F122" s="31"/>
      <c r="G122" s="31">
        <f>SUM(G123:G133)</f>
        <v>2402.65</v>
      </c>
      <c r="H122" s="31">
        <f>SUM(H123:H133)</f>
        <v>480.5</v>
      </c>
      <c r="I122" s="18"/>
      <c r="J122" s="19"/>
      <c r="K122" s="6"/>
      <c r="L122" s="6"/>
      <c r="M122" s="20"/>
      <c r="N122" s="20"/>
      <c r="O122" s="20"/>
    </row>
    <row r="123" ht="40" customHeight="1" spans="1:15">
      <c r="A123" s="21">
        <f>COUNT($A$3:A122)+1</f>
        <v>116</v>
      </c>
      <c r="B123" s="21" t="s">
        <v>296</v>
      </c>
      <c r="C123" s="21" t="s">
        <v>297</v>
      </c>
      <c r="D123" s="22" t="s">
        <v>298</v>
      </c>
      <c r="E123" s="21" t="s">
        <v>299</v>
      </c>
      <c r="F123" s="21" t="s">
        <v>17</v>
      </c>
      <c r="G123" s="21">
        <v>609.31</v>
      </c>
      <c r="H123" s="21">
        <v>121.86</v>
      </c>
      <c r="I123" s="22" t="s">
        <v>18</v>
      </c>
    </row>
    <row r="124" ht="38.25" spans="1:15">
      <c r="A124" s="21">
        <f>COUNT($A$3:A123)+1</f>
        <v>117</v>
      </c>
      <c r="B124" s="21" t="s">
        <v>296</v>
      </c>
      <c r="C124" s="21" t="s">
        <v>300</v>
      </c>
      <c r="D124" s="22" t="s">
        <v>301</v>
      </c>
      <c r="E124" s="21" t="s">
        <v>302</v>
      </c>
      <c r="F124" s="21" t="s">
        <v>17</v>
      </c>
      <c r="G124" s="21">
        <v>109.87</v>
      </c>
      <c r="H124" s="21">
        <v>21.97</v>
      </c>
      <c r="I124" s="22" t="s">
        <v>303</v>
      </c>
    </row>
    <row r="125" ht="40" customHeight="1" spans="1:15">
      <c r="A125" s="21">
        <f>COUNT($A$3:A124)+1</f>
        <v>118</v>
      </c>
      <c r="B125" s="21" t="s">
        <v>296</v>
      </c>
      <c r="C125" s="21" t="s">
        <v>300</v>
      </c>
      <c r="D125" s="22" t="s">
        <v>304</v>
      </c>
      <c r="E125" s="21" t="s">
        <v>305</v>
      </c>
      <c r="F125" s="21" t="s">
        <v>17</v>
      </c>
      <c r="G125" s="21">
        <v>363.53</v>
      </c>
      <c r="H125" s="21">
        <v>72.7</v>
      </c>
      <c r="I125" s="22" t="s">
        <v>306</v>
      </c>
    </row>
    <row r="126" ht="38.25" spans="1:15">
      <c r="A126" s="21">
        <f>COUNT($A$3:A125)+1</f>
        <v>119</v>
      </c>
      <c r="B126" s="21" t="s">
        <v>296</v>
      </c>
      <c r="C126" s="21" t="s">
        <v>307</v>
      </c>
      <c r="D126" s="22" t="s">
        <v>308</v>
      </c>
      <c r="E126" s="21" t="s">
        <v>309</v>
      </c>
      <c r="F126" s="21" t="s">
        <v>17</v>
      </c>
      <c r="G126" s="23">
        <v>115.9</v>
      </c>
      <c r="H126" s="21">
        <v>23.18</v>
      </c>
      <c r="I126" s="22" t="s">
        <v>310</v>
      </c>
    </row>
    <row r="127" ht="63.75" spans="1:15">
      <c r="A127" s="21">
        <f>COUNT($A$3:A126)+1</f>
        <v>120</v>
      </c>
      <c r="B127" s="21" t="s">
        <v>296</v>
      </c>
      <c r="C127" s="21" t="s">
        <v>307</v>
      </c>
      <c r="D127" s="22" t="s">
        <v>311</v>
      </c>
      <c r="E127" s="21" t="s">
        <v>312</v>
      </c>
      <c r="F127" s="21" t="s">
        <v>17</v>
      </c>
      <c r="G127" s="21">
        <v>0</v>
      </c>
      <c r="H127" s="21">
        <v>0</v>
      </c>
      <c r="I127" s="22" t="s">
        <v>313</v>
      </c>
    </row>
    <row r="128" ht="38.25" spans="1:15">
      <c r="A128" s="21">
        <f>COUNT($A$3:A127)+1</f>
        <v>121</v>
      </c>
      <c r="B128" s="21" t="s">
        <v>296</v>
      </c>
      <c r="C128" s="21" t="s">
        <v>307</v>
      </c>
      <c r="D128" s="22" t="s">
        <v>314</v>
      </c>
      <c r="E128" s="21" t="s">
        <v>315</v>
      </c>
      <c r="F128" s="21" t="s">
        <v>17</v>
      </c>
      <c r="G128" s="21">
        <v>0</v>
      </c>
      <c r="H128" s="21">
        <v>0</v>
      </c>
      <c r="I128" s="22" t="s">
        <v>316</v>
      </c>
    </row>
    <row r="129" ht="40" customHeight="1" spans="1:15">
      <c r="A129" s="21">
        <f>COUNT($A$3:A128)+1</f>
        <v>122</v>
      </c>
      <c r="B129" s="21" t="s">
        <v>296</v>
      </c>
      <c r="C129" s="21" t="s">
        <v>307</v>
      </c>
      <c r="D129" s="22" t="s">
        <v>317</v>
      </c>
      <c r="E129" s="21" t="s">
        <v>318</v>
      </c>
      <c r="F129" s="21" t="s">
        <v>17</v>
      </c>
      <c r="G129" s="23">
        <v>279.3</v>
      </c>
      <c r="H129" s="21">
        <v>55.86</v>
      </c>
      <c r="I129" s="22" t="s">
        <v>319</v>
      </c>
    </row>
    <row r="130" ht="51" spans="1:15">
      <c r="A130" s="21">
        <f>COUNT($A$3:A129)+1</f>
        <v>123</v>
      </c>
      <c r="B130" s="21" t="s">
        <v>296</v>
      </c>
      <c r="C130" s="21" t="s">
        <v>320</v>
      </c>
      <c r="D130" s="22" t="s">
        <v>321</v>
      </c>
      <c r="E130" s="21" t="s">
        <v>80</v>
      </c>
      <c r="F130" s="21" t="s">
        <v>17</v>
      </c>
      <c r="G130" s="21">
        <v>304.67</v>
      </c>
      <c r="H130" s="21">
        <v>60.93</v>
      </c>
      <c r="I130" s="22" t="s">
        <v>322</v>
      </c>
    </row>
    <row r="131" ht="63.75" spans="1:15">
      <c r="A131" s="21">
        <f>COUNT($A$3:A130)+1</f>
        <v>124</v>
      </c>
      <c r="B131" s="21" t="s">
        <v>296</v>
      </c>
      <c r="C131" s="21" t="s">
        <v>320</v>
      </c>
      <c r="D131" s="22" t="s">
        <v>323</v>
      </c>
      <c r="E131" s="21" t="s">
        <v>324</v>
      </c>
      <c r="F131" s="21" t="s">
        <v>17</v>
      </c>
      <c r="G131" s="21">
        <v>504.54</v>
      </c>
      <c r="H131" s="21">
        <v>100.9</v>
      </c>
      <c r="I131" s="22" t="s">
        <v>325</v>
      </c>
    </row>
    <row r="132" ht="76.5" spans="1:15">
      <c r="A132" s="21">
        <f>COUNT($A$3:A131)+1</f>
        <v>125</v>
      </c>
      <c r="B132" s="21" t="s">
        <v>296</v>
      </c>
      <c r="C132" s="21" t="s">
        <v>320</v>
      </c>
      <c r="D132" s="22" t="s">
        <v>326</v>
      </c>
      <c r="E132" s="21" t="s">
        <v>327</v>
      </c>
      <c r="F132" s="21" t="s">
        <v>17</v>
      </c>
      <c r="G132" s="21">
        <v>34.71</v>
      </c>
      <c r="H132" s="21">
        <v>6.94</v>
      </c>
      <c r="I132" s="22" t="s">
        <v>328</v>
      </c>
    </row>
    <row r="133" ht="51" spans="1:15">
      <c r="A133" s="21">
        <f>COUNT($A$3:A132)+1</f>
        <v>126</v>
      </c>
      <c r="B133" s="21" t="s">
        <v>296</v>
      </c>
      <c r="C133" s="21" t="s">
        <v>329</v>
      </c>
      <c r="D133" s="22" t="s">
        <v>330</v>
      </c>
      <c r="E133" s="21" t="s">
        <v>331</v>
      </c>
      <c r="F133" s="21" t="s">
        <v>17</v>
      </c>
      <c r="G133" s="21">
        <v>80.82</v>
      </c>
      <c r="H133" s="21">
        <v>16.16</v>
      </c>
      <c r="I133" s="22" t="s">
        <v>332</v>
      </c>
    </row>
    <row r="134" ht="40" customHeight="1" spans="1:15">
      <c r="A134" s="13" t="s">
        <v>333</v>
      </c>
      <c r="B134" s="14"/>
      <c r="C134" s="14"/>
      <c r="D134" s="14"/>
      <c r="E134" s="14"/>
      <c r="F134" s="16"/>
      <c r="G134" s="12">
        <f>SUM(G135:G139)</f>
        <v>4379.5</v>
      </c>
      <c r="H134" s="12">
        <f>SUM(H135:H139)</f>
        <v>875.88</v>
      </c>
      <c r="I134" s="18"/>
      <c r="J134" s="19"/>
      <c r="K134" s="6"/>
      <c r="L134" s="6"/>
      <c r="M134" s="20"/>
      <c r="N134" s="20"/>
      <c r="O134" s="20"/>
    </row>
    <row r="135" ht="40" customHeight="1" spans="1:15">
      <c r="A135" s="21">
        <f>COUNT($A$3:A134)+1</f>
        <v>127</v>
      </c>
      <c r="B135" s="21" t="s">
        <v>334</v>
      </c>
      <c r="C135" s="21" t="s">
        <v>335</v>
      </c>
      <c r="D135" s="22" t="s">
        <v>336</v>
      </c>
      <c r="E135" s="21" t="s">
        <v>337</v>
      </c>
      <c r="F135" s="21" t="s">
        <v>17</v>
      </c>
      <c r="G135" s="21">
        <v>2840.45</v>
      </c>
      <c r="H135" s="21">
        <v>568.09</v>
      </c>
      <c r="I135" s="22" t="s">
        <v>18</v>
      </c>
    </row>
    <row r="136" ht="63.75" spans="1:15">
      <c r="A136" s="21">
        <f>COUNT($A$3:A135)+1</f>
        <v>128</v>
      </c>
      <c r="B136" s="21" t="s">
        <v>334</v>
      </c>
      <c r="C136" s="21" t="s">
        <v>335</v>
      </c>
      <c r="D136" s="22" t="s">
        <v>338</v>
      </c>
      <c r="E136" s="21" t="s">
        <v>339</v>
      </c>
      <c r="F136" s="21" t="s">
        <v>17</v>
      </c>
      <c r="G136" s="21">
        <v>799.52</v>
      </c>
      <c r="H136" s="21">
        <v>159.9</v>
      </c>
      <c r="I136" s="22" t="s">
        <v>340</v>
      </c>
    </row>
    <row r="137" ht="38.25" spans="1:15">
      <c r="A137" s="21">
        <f>COUNT($A$3:A136)+1</f>
        <v>129</v>
      </c>
      <c r="B137" s="21" t="s">
        <v>334</v>
      </c>
      <c r="C137" s="21" t="s">
        <v>341</v>
      </c>
      <c r="D137" s="22" t="s">
        <v>342</v>
      </c>
      <c r="E137" s="21" t="s">
        <v>343</v>
      </c>
      <c r="F137" s="21" t="s">
        <v>17</v>
      </c>
      <c r="G137" s="21">
        <v>171.58</v>
      </c>
      <c r="H137" s="21">
        <v>34.31</v>
      </c>
      <c r="I137" s="22" t="s">
        <v>344</v>
      </c>
    </row>
    <row r="138" ht="105" customHeight="1" spans="1:15">
      <c r="A138" s="21">
        <f>COUNT($A$3:A137)+1</f>
        <v>130</v>
      </c>
      <c r="B138" s="21" t="s">
        <v>334</v>
      </c>
      <c r="C138" s="21" t="s">
        <v>341</v>
      </c>
      <c r="D138" s="22" t="s">
        <v>345</v>
      </c>
      <c r="E138" s="21" t="s">
        <v>346</v>
      </c>
      <c r="F138" s="21" t="s">
        <v>17</v>
      </c>
      <c r="G138" s="21">
        <v>377.23</v>
      </c>
      <c r="H138" s="21">
        <v>75.44</v>
      </c>
      <c r="I138" s="22" t="s">
        <v>347</v>
      </c>
    </row>
    <row r="139" ht="40" customHeight="1" spans="1:15">
      <c r="A139" s="21">
        <f>COUNT($A$3:A138)+1</f>
        <v>131</v>
      </c>
      <c r="B139" s="21" t="s">
        <v>334</v>
      </c>
      <c r="C139" s="21" t="s">
        <v>341</v>
      </c>
      <c r="D139" s="22" t="s">
        <v>348</v>
      </c>
      <c r="E139" s="21" t="s">
        <v>349</v>
      </c>
      <c r="F139" s="21" t="s">
        <v>17</v>
      </c>
      <c r="G139" s="21">
        <v>190.72</v>
      </c>
      <c r="H139" s="21">
        <v>38.14</v>
      </c>
      <c r="I139" s="22" t="s">
        <v>350</v>
      </c>
    </row>
    <row r="140" ht="40" customHeight="1" spans="1:15">
      <c r="A140" s="13" t="s">
        <v>351</v>
      </c>
      <c r="B140" s="14"/>
      <c r="C140" s="14"/>
      <c r="D140" s="14"/>
      <c r="E140" s="14"/>
      <c r="F140" s="16"/>
      <c r="G140" s="32">
        <f>G141</f>
        <v>1181.2</v>
      </c>
      <c r="H140" s="32">
        <f>H141</f>
        <v>236.24</v>
      </c>
      <c r="I140" s="18"/>
      <c r="J140" s="19"/>
      <c r="K140" s="6"/>
      <c r="L140" s="6"/>
      <c r="M140" s="20"/>
      <c r="N140" s="20"/>
      <c r="O140" s="20"/>
    </row>
    <row r="141" s="3" customFormat="1" ht="40" customHeight="1" spans="1:15">
      <c r="A141" s="21">
        <f>COUNT($A$3:A140)+1</f>
        <v>132</v>
      </c>
      <c r="B141" s="21" t="s">
        <v>352</v>
      </c>
      <c r="C141" s="21" t="s">
        <v>353</v>
      </c>
      <c r="D141" s="22" t="s">
        <v>354</v>
      </c>
      <c r="E141" s="21" t="s">
        <v>339</v>
      </c>
      <c r="F141" s="21" t="s">
        <v>17</v>
      </c>
      <c r="G141" s="23">
        <v>1181.2</v>
      </c>
      <c r="H141" s="21">
        <v>236.24</v>
      </c>
      <c r="I141" s="22" t="s">
        <v>18</v>
      </c>
    </row>
  </sheetData>
  <sheetProtection formatCells="0" formatColumns="0" formatRows="0" insertRows="0" insertColumns="0" insertHyperlinks="0" deleteColumns="0" deleteRows="0" sort="0" autoFilter="0" pivotTables="0"/>
  <autoFilter xmlns:etc="http://www.wps.cn/officeDocument/2017/etCustomData" ref="A3:O141" etc:filterBottomFollowUsedRange="0">
    <extLst/>
  </autoFilter>
  <mergeCells count="8">
    <mergeCell ref="A1:B1"/>
    <mergeCell ref="A2:I2"/>
    <mergeCell ref="A4:F4"/>
    <mergeCell ref="A5:F5"/>
    <mergeCell ref="A63:F63"/>
    <mergeCell ref="A122:F122"/>
    <mergeCell ref="A134:F134"/>
    <mergeCell ref="A140:F140"/>
  </mergeCells>
  <pageMargins left="0.75" right="0.75" top="1" bottom="1" header="0.5" footer="0.5"/>
  <pageSetup paperSize="9" scale="47" orientation="portrait"/>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 
</file>

<file path=customXml/item2.xml>�� 
</file>

<file path=customXml/itemProps1.xml><?xml version="1.0" encoding="utf-8"?>
<ds:datastoreItem xmlns:ds="http://schemas.openxmlformats.org/officeDocument/2006/customXml" ds:itemID="{06C82605-B75B-4693-9329-32AAD527C692}">
  <ds:schemaRefs/>
</ds:datastoreItem>
</file>

<file path=customXml/itemProps2.xml><?xml version="1.0" encoding="utf-8"?>
<ds:datastoreItem xmlns:ds="http://schemas.openxmlformats.org/officeDocument/2006/customXml" ds:itemID="{224D003E-15C9-4FFE-AB16-9E66474EAE4E}">
  <ds:schemaRefs/>
</ds:datastoreItem>
</file>

<file path=docProps/app.xml><?xml version="1.0" encoding="utf-8"?>
<Properties xmlns="http://schemas.openxmlformats.org/officeDocument/2006/extended-properties" xmlns:vt="http://schemas.openxmlformats.org/officeDocument/2006/docPropsVTypes">
  <Application>WPS Office WWO_wpscloud_20260304171156-29335b6cb8</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luoheng</dc:creator>
  <cp:lastModifiedBy>侯宗斌</cp:lastModifiedBy>
  <dcterms:created xsi:type="dcterms:W3CDTF">2024-06-14T05:13:00Z</dcterms:created>
  <dcterms:modified xsi:type="dcterms:W3CDTF">2026-05-08T06:20:26Z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844B0E4BAE024146B3044DBBFDF96DE7_13</vt:lpwstr>
  </property>
  <property fmtid="{D5CDD505-2E9C-101B-9397-08002B2CF9AE}" pid="3" name="KSOProductBuildVer">
    <vt:lpwstr>2052-12.1.0.23542</vt:lpwstr>
  </property>
  <property fmtid="{D5CDD505-2E9C-101B-9397-08002B2CF9AE}" pid="4" name="CalculationRule">
    <vt:i4>0</vt:i4>
  </property>
</Properties>
</file>